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tabRatio="743"/>
  </bookViews>
  <sheets>
    <sheet name="основной" sheetId="1" r:id="rId1"/>
    <sheet name="юниоры" sheetId="2" r:id="rId2"/>
    <sheet name="юноши" sheetId="3" r:id="rId3"/>
    <sheet name="7-ми летние" sheetId="4" r:id="rId4"/>
    <sheet name="6-ти летние" sheetId="6" r:id="rId5"/>
    <sheet name="5-ти летние" sheetId="5" r:id="rId6"/>
  </sheets>
  <definedNames>
    <definedName name="_xlnm.Print_Area" localSheetId="4">'6-ти летние'!$A$1:$N$12</definedName>
    <definedName name="_xlnm.Print_Area" localSheetId="3">'7-ми летние'!$A$1:$M$15</definedName>
    <definedName name="_xlnm.Print_Area" localSheetId="0">основной!$A$1:$Q$28</definedName>
    <definedName name="_xlnm.Print_Area" localSheetId="1">юниоры!$A$1:$T$21</definedName>
    <definedName name="_xlnm.Print_Area" localSheetId="2">юноши!$A$1:$Z$46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5" l="1"/>
  <c r="G5" i="5"/>
  <c r="G4" i="5"/>
  <c r="G7" i="5"/>
  <c r="G6" i="4"/>
  <c r="G6" i="1"/>
  <c r="G5" i="1"/>
  <c r="G4" i="1"/>
  <c r="F4" i="3"/>
  <c r="G4" i="2"/>
  <c r="G13" i="1"/>
  <c r="F11" i="3" l="1"/>
  <c r="F8" i="3"/>
  <c r="F9" i="3"/>
  <c r="F6" i="3"/>
  <c r="F5" i="3"/>
  <c r="F7" i="3"/>
  <c r="G8" i="2"/>
  <c r="G7" i="2"/>
  <c r="G6" i="2"/>
  <c r="G5" i="2"/>
  <c r="G8" i="1"/>
  <c r="G10" i="1"/>
  <c r="G9" i="1"/>
  <c r="G7" i="1"/>
  <c r="G24" i="1"/>
  <c r="G23" i="1"/>
  <c r="G22" i="1"/>
  <c r="G20" i="1"/>
  <c r="G14" i="1" l="1"/>
  <c r="G16" i="1"/>
  <c r="G10" i="4" l="1"/>
  <c r="G9" i="4"/>
  <c r="G4" i="4"/>
  <c r="G17" i="1"/>
  <c r="G19" i="1" l="1"/>
  <c r="F20" i="3" l="1"/>
  <c r="F19" i="3"/>
  <c r="F14" i="3"/>
  <c r="F12" i="3"/>
  <c r="F13" i="3"/>
  <c r="F10" i="3"/>
  <c r="F23" i="3"/>
  <c r="F26" i="3"/>
  <c r="F27" i="3"/>
  <c r="G8" i="5" l="1"/>
  <c r="G11" i="2"/>
  <c r="G15" i="2"/>
  <c r="G10" i="2"/>
  <c r="G16" i="2"/>
  <c r="G5" i="4" l="1"/>
  <c r="F15" i="3"/>
  <c r="G11" i="1" l="1"/>
  <c r="A22" i="1" l="1"/>
  <c r="F25" i="3"/>
  <c r="F21" i="3"/>
  <c r="F17" i="3"/>
  <c r="F16" i="3"/>
  <c r="F18" i="3"/>
  <c r="G18" i="1"/>
  <c r="G25" i="1"/>
  <c r="G21" i="1"/>
  <c r="G15" i="1"/>
  <c r="G12" i="1"/>
  <c r="A24" i="1" s="1"/>
  <c r="A13" i="1" l="1"/>
  <c r="A20" i="1"/>
  <c r="A23" i="1"/>
  <c r="F40" i="3"/>
  <c r="G11" i="4" l="1"/>
  <c r="G7" i="4"/>
  <c r="F24" i="3"/>
  <c r="F28" i="3"/>
  <c r="G13" i="2"/>
  <c r="F36" i="3"/>
  <c r="F30" i="3"/>
  <c r="F31" i="3"/>
  <c r="F29" i="3"/>
  <c r="G8" i="4" l="1"/>
  <c r="A17" i="1" l="1"/>
  <c r="A16" i="1"/>
  <c r="A14" i="1"/>
  <c r="A11" i="1"/>
  <c r="A19" i="1"/>
  <c r="A25" i="1"/>
  <c r="A8" i="1"/>
  <c r="A15" i="1"/>
  <c r="A18" i="1"/>
  <c r="A21" i="1"/>
  <c r="G17" i="2"/>
  <c r="G14" i="2"/>
  <c r="A14" i="2" s="1"/>
  <c r="G12" i="2"/>
  <c r="G9" i="2"/>
  <c r="G12" i="4"/>
  <c r="G13" i="4"/>
  <c r="F32" i="3"/>
  <c r="F22" i="3"/>
  <c r="F39" i="3"/>
  <c r="F38" i="3"/>
  <c r="F37" i="3"/>
  <c r="F35" i="3"/>
  <c r="F34" i="3"/>
  <c r="F42" i="3"/>
  <c r="F33" i="3"/>
  <c r="A41" i="3" l="1"/>
  <c r="A15" i="3"/>
  <c r="A17" i="2"/>
  <c r="A9" i="2"/>
  <c r="A16" i="2"/>
  <c r="A11" i="2"/>
  <c r="A6" i="2"/>
  <c r="A15" i="2"/>
  <c r="A10" i="2"/>
  <c r="A13" i="2"/>
  <c r="A12" i="2"/>
  <c r="A7" i="2"/>
  <c r="A8" i="2"/>
  <c r="A12" i="4"/>
  <c r="A8" i="4"/>
  <c r="A11" i="4"/>
  <c r="A6" i="4"/>
  <c r="A9" i="4"/>
  <c r="A7" i="4"/>
  <c r="A13" i="4"/>
  <c r="A10" i="4"/>
  <c r="A27" i="3"/>
  <c r="A26" i="3"/>
  <c r="A23" i="3"/>
  <c r="A5" i="2"/>
  <c r="A40" i="3"/>
  <c r="A36" i="3"/>
  <c r="A5" i="4"/>
  <c r="G9" i="6" l="1"/>
  <c r="G4" i="6"/>
  <c r="G6" i="6" l="1"/>
  <c r="G7" i="6"/>
  <c r="G5" i="6"/>
  <c r="G8" i="6"/>
  <c r="A12" i="3" l="1"/>
  <c r="A30" i="3"/>
  <c r="A28" i="3"/>
  <c r="A25" i="3"/>
  <c r="A31" i="3"/>
  <c r="A17" i="3"/>
  <c r="A29" i="3"/>
  <c r="A20" i="3"/>
  <c r="A9" i="3"/>
  <c r="A42" i="3"/>
  <c r="A35" i="3"/>
  <c r="A16" i="3"/>
  <c r="A34" i="3"/>
  <c r="A22" i="3"/>
  <c r="A37" i="3"/>
  <c r="A33" i="3"/>
  <c r="A38" i="3"/>
  <c r="A32" i="3"/>
  <c r="A13" i="3"/>
  <c r="A8" i="3"/>
  <c r="A21" i="3"/>
  <c r="A39" i="3"/>
  <c r="A24" i="3"/>
  <c r="A11" i="3"/>
  <c r="A4" i="4" l="1"/>
  <c r="A14" i="3" l="1"/>
  <c r="A18" i="3"/>
  <c r="A4" i="2" l="1"/>
  <c r="G10" i="6"/>
  <c r="A7" i="6" l="1"/>
  <c r="A6" i="6"/>
  <c r="A8" i="6"/>
  <c r="A7" i="3"/>
  <c r="A5" i="6"/>
  <c r="A10" i="3"/>
  <c r="A19" i="3"/>
  <c r="A4" i="3"/>
  <c r="A6" i="3"/>
  <c r="A5" i="3"/>
  <c r="A6" i="1" l="1"/>
  <c r="A4" i="1" l="1"/>
  <c r="A10" i="1"/>
  <c r="A12" i="1"/>
  <c r="A7" i="1"/>
  <c r="A5" i="1"/>
  <c r="A9" i="1"/>
  <c r="A4" i="6" l="1"/>
  <c r="A8" i="5" l="1"/>
  <c r="A6" i="5"/>
  <c r="A10" i="5" l="1"/>
  <c r="A5" i="5"/>
  <c r="A11" i="5"/>
  <c r="A12" i="5"/>
  <c r="A4" i="5"/>
  <c r="A7" i="5"/>
  <c r="A9" i="5"/>
  <c r="A13" i="5"/>
</calcChain>
</file>

<file path=xl/sharedStrings.xml><?xml version="1.0" encoding="utf-8"?>
<sst xmlns="http://schemas.openxmlformats.org/spreadsheetml/2006/main" count="502" uniqueCount="169">
  <si>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</si>
  <si>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</si>
  <si>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</si>
  <si>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</si>
  <si>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</si>
  <si>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</si>
  <si>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</si>
  <si>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</si>
  <si>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мс</t>
  </si>
  <si>
    <t>кмс</t>
  </si>
  <si>
    <t>ЛЕКСУС-09</t>
  </si>
  <si>
    <t>мсмк</t>
  </si>
  <si>
    <t>КИСС МИ-16</t>
  </si>
  <si>
    <t>ГРАНД БАСТИОН-15</t>
  </si>
  <si>
    <t>БОИНГ-17</t>
  </si>
  <si>
    <t>БЕПИНА-17</t>
  </si>
  <si>
    <t>ТИХОНОВИЧ Анастасия</t>
  </si>
  <si>
    <t>МАХНАЧ Оксана</t>
  </si>
  <si>
    <t>ГАРУНОВИЧ Валерия</t>
  </si>
  <si>
    <t>КРЫНА Максим</t>
  </si>
  <si>
    <t>НИКОЛЬСКАЯ Анастасия</t>
  </si>
  <si>
    <t>СКАЙ ПАЙП-18</t>
  </si>
  <si>
    <t>Принадлежность</t>
  </si>
  <si>
    <t>РЦОП КСиК</t>
  </si>
  <si>
    <t>МинскЦОР</t>
  </si>
  <si>
    <t>ФАБЕРЖЕ-17</t>
  </si>
  <si>
    <t>КАРДАШ Дарья</t>
  </si>
  <si>
    <t>ЗАКАЗУКИ-14</t>
  </si>
  <si>
    <t>КРЫНА Ксения</t>
  </si>
  <si>
    <t>БОДАЛЬ Александр</t>
  </si>
  <si>
    <t>ФОРЕСТ ГАМП-17</t>
  </si>
  <si>
    <t>КЛИМЧУК Валерия</t>
  </si>
  <si>
    <t>ХАВЬЕР-18</t>
  </si>
  <si>
    <t>СДЮШОР проф.</t>
  </si>
  <si>
    <t>ПЕЧКО Владислав</t>
  </si>
  <si>
    <t>БрестСДЮШОР</t>
  </si>
  <si>
    <t>КВИНТ-17</t>
  </si>
  <si>
    <t>ДОЛГОВА Анастасия</t>
  </si>
  <si>
    <t>ПАРЛАМЕНТ-16</t>
  </si>
  <si>
    <t>ВЕРАБЕЙ Дарья</t>
  </si>
  <si>
    <t>МАМОЙКО Стефания</t>
  </si>
  <si>
    <t>СДЮШОР №2 МРИК</t>
  </si>
  <si>
    <t>КУИС Михаил</t>
  </si>
  <si>
    <t>САЦУК Алексей</t>
  </si>
  <si>
    <t>ХЭППИ ЛАЙФ-18</t>
  </si>
  <si>
    <t>КСК "Пиаффе"</t>
  </si>
  <si>
    <t>снят</t>
  </si>
  <si>
    <t>КУЛИК Ксения</t>
  </si>
  <si>
    <t>ПИЛИПЕНКОВА Ангелина</t>
  </si>
  <si>
    <t>ЧРБ в пом.
(Ратомка)                       26.02-01.03.25</t>
  </si>
  <si>
    <t>СЕРГЕЙ Дарья</t>
  </si>
  <si>
    <t>БОРИДОР-11</t>
  </si>
  <si>
    <t>-</t>
  </si>
  <si>
    <t>ЧРБ в пом.
(Ратомка)                       
26.02-01.03.25</t>
  </si>
  <si>
    <t>БЕРЕЗОВСКИЙ Александр</t>
  </si>
  <si>
    <t>ХЕРЦЛИХ-18</t>
  </si>
  <si>
    <t>КОЛИЗЕЙ-18</t>
  </si>
  <si>
    <t>ПУШКАРЕВА Ксения</t>
  </si>
  <si>
    <t>ОРС (Ратомка)
26.02-01.03.25</t>
  </si>
  <si>
    <t>КРИВУЛЕЦ Кира</t>
  </si>
  <si>
    <t>ТРОЯНОВА Ксения</t>
  </si>
  <si>
    <t>НОВИКОВА Татьяна</t>
  </si>
  <si>
    <t>АНИСКОВЕЦ Валерия</t>
  </si>
  <si>
    <t>Речицкий урожай</t>
  </si>
  <si>
    <t>ВЕРАБЕЙ Александра</t>
  </si>
  <si>
    <t>САЗАНОВИЧ Валерия</t>
  </si>
  <si>
    <t>ДЮСШ №2 г.Лида</t>
  </si>
  <si>
    <t>КАЧАН Дарья</t>
  </si>
  <si>
    <t>ГЕРАСИМОВА Мария</t>
  </si>
  <si>
    <t>КАЗАМЕЛЬ Мария</t>
  </si>
  <si>
    <t>ШЕСТАК Дарья</t>
  </si>
  <si>
    <t>КАЧУР Ярослав</t>
  </si>
  <si>
    <t>ЯКУБОВСКАЯ Татьяна</t>
  </si>
  <si>
    <t>ПАРАХНЕВИЧ Алина</t>
  </si>
  <si>
    <t>ПОПОВА Виктория</t>
  </si>
  <si>
    <t>АГАФОНОВА София</t>
  </si>
  <si>
    <t>ЧВ</t>
  </si>
  <si>
    <t>НОУ ЛИМИТ РЁВЕКАМПС-18</t>
  </si>
  <si>
    <t>ЧРБ в пом.
(Ратомка)
26.02-01.03.25</t>
  </si>
  <si>
    <t>ЛИДЕР-11</t>
  </si>
  <si>
    <t>РИТАРДАНДО-09</t>
  </si>
  <si>
    <t>КОВБОЙ-16</t>
  </si>
  <si>
    <t>БЭСТ-11</t>
  </si>
  <si>
    <t>АЛЬПИНСТАР-17</t>
  </si>
  <si>
    <t>ГЕРАСИМОВА Анжелика</t>
  </si>
  <si>
    <t>ПОЛИФЕСТ М-18</t>
  </si>
  <si>
    <t>ОДМ (Ратомка)
09-12.04.25</t>
  </si>
  <si>
    <t>ВАСИЛЮК Дарья</t>
  </si>
  <si>
    <t>ФОМИНОВ Роман</t>
  </si>
  <si>
    <t>ГомельЦОР</t>
  </si>
  <si>
    <t>ТОМАШУК Дина</t>
  </si>
  <si>
    <t>МАНЬКО Екатерина</t>
  </si>
  <si>
    <t>МогилевЦОР</t>
  </si>
  <si>
    <t>МАТАСЁВА Анна</t>
  </si>
  <si>
    <t>Могилев.обл.</t>
  </si>
  <si>
    <t>ЭВЕРС Анастасия</t>
  </si>
  <si>
    <t>БОНДАРЕНКО Арсений</t>
  </si>
  <si>
    <t>ЭКП (Ратомка)
09-12.04.25</t>
  </si>
  <si>
    <t>ШЕРАУХОВА Доминика</t>
  </si>
  <si>
    <t>ВАШКЕВИЧ Наталия</t>
  </si>
  <si>
    <t>БОНДАРЕНКО Елизавета</t>
  </si>
  <si>
    <t>ГИПОТЕНУЗА-18</t>
  </si>
  <si>
    <t>БЕЛЫХ Дарья</t>
  </si>
  <si>
    <t>ЛАНСЕЛОТ-15</t>
  </si>
  <si>
    <t>КОРШУК Дарья</t>
  </si>
  <si>
    <t>ВАСКО ДА ГАМА-13</t>
  </si>
  <si>
    <t>ОРС (Ратомка)
21-24.05.25</t>
  </si>
  <si>
    <t>ПРБ (Ратомка)
21-24.05.25</t>
  </si>
  <si>
    <t>МАНУЭЛЬ-16</t>
  </si>
  <si>
    <t>АРЛЕКИНО II-18</t>
  </si>
  <si>
    <t>ХРОЛ Лада</t>
  </si>
  <si>
    <t>МС "Чемпионат СНГ" (Россия)
18-22.06.25</t>
  </si>
  <si>
    <t>СКИБА Виолетта</t>
  </si>
  <si>
    <t>ХУАН КАРЛОС-16</t>
  </si>
  <si>
    <t>КСК "Вереница"</t>
  </si>
  <si>
    <t>Малый Кубок ММЕ (Россия)
18-22.06.25</t>
  </si>
  <si>
    <t>МС "Кубок Содружества" (Ратомка)
02-06.07.25</t>
  </si>
  <si>
    <t>ЧЕРКАСОВА Алена</t>
  </si>
  <si>
    <t>МС "Евразийские молодежные игры" (Россия)
16-20.07.25</t>
  </si>
  <si>
    <t>МС "Евразийские игры" (Россия)
16-20.07.25</t>
  </si>
  <si>
    <t>искл</t>
  </si>
  <si>
    <t>сошла</t>
  </si>
  <si>
    <t>Первенство РБ (Брест)
30.07-02.08.25</t>
  </si>
  <si>
    <t>ЭГЕЛОН-16</t>
  </si>
  <si>
    <t>ГРАНД КАНЬОН-15</t>
  </si>
  <si>
    <t>ФЕХТА-14</t>
  </si>
  <si>
    <t>ОРС (Брест)
30.07-02.08.25</t>
  </si>
  <si>
    <t>СТЕПАНЕНКО Марина</t>
  </si>
  <si>
    <t>АНДЖЕЛ-РОУЗ-20</t>
  </si>
  <si>
    <t>ИНФАНТ-20</t>
  </si>
  <si>
    <t>КАРФАГЕН-20</t>
  </si>
  <si>
    <t>ХАРИЗМА-20</t>
  </si>
  <si>
    <t>ФУРСОВА Юлия</t>
  </si>
  <si>
    <t>б/р</t>
  </si>
  <si>
    <t>FEI JUMPING WORLD CHALLENGE (Брест)
21-23.08.2025</t>
  </si>
  <si>
    <t>ПАПЛЁВКА Каролина</t>
  </si>
  <si>
    <t>АЛФЕРЧИК Валерия</t>
  </si>
  <si>
    <t>КОЗАЧУК Яна</t>
  </si>
  <si>
    <t>ЧРБ (Ратомка)
03-06.09.25</t>
  </si>
  <si>
    <t>ЭКШН-СТАР-14</t>
  </si>
  <si>
    <t>Малый Кубок ММ Евразия (Россия)
17-21.09.25</t>
  </si>
  <si>
    <t>Кубок ММ Евразия (Россия)
17-21.09.25</t>
  </si>
  <si>
    <t>ВАСИЛЬЕВ Игорь</t>
  </si>
  <si>
    <t>ЛОС АНДЖЕЛЕС-14</t>
  </si>
  <si>
    <t>ДАСТАН-12</t>
  </si>
  <si>
    <t>Кубок Horse Expert (Россия)
17-21.09.25</t>
  </si>
  <si>
    <t>Чемпионат Евразии среди молодых лошадей (Россия)
17-21.09.25</t>
  </si>
  <si>
    <t>Кубок Доватора (Ратомка)
12-15.11.25</t>
  </si>
  <si>
    <t>2009</t>
  </si>
  <si>
    <t>2010</t>
  </si>
  <si>
    <t>ОРС (Ратомка)
12-15.11.25</t>
  </si>
  <si>
    <t>СУЩИНСКАЯ Алина</t>
  </si>
  <si>
    <t>ДИВАКОВА Ольга</t>
  </si>
  <si>
    <t>1</t>
  </si>
  <si>
    <t>ОСНОВНОЙ РЕЙТИНГ ПО КОНКУРУ 2025</t>
  </si>
  <si>
    <t>МС "Кубок ОАЭ" (Россия)
26-30.11.25</t>
  </si>
  <si>
    <t>КАРПОВИЧ Николай</t>
  </si>
  <si>
    <t>СИДНЕЙ ДЖЕКСОН-15</t>
  </si>
  <si>
    <t>РЕЙТИНГ ЮНИОРОВ ПО КОНКУРУ 2025</t>
  </si>
  <si>
    <t>РЕЙТИНГ ЮНОШЕЙ ПО КОНКУРУ 2025</t>
  </si>
  <si>
    <t>КРБ Доватор (Ратомка)
12-15.11.25</t>
  </si>
  <si>
    <t>КРБ Доватор (Ратомка)
11-15.11.25</t>
  </si>
  <si>
    <t>ЛИСОВСКИЙ Артем</t>
  </si>
  <si>
    <t>ЛАНЦЕЛОТТА-20</t>
  </si>
  <si>
    <t>УБАТУБА-20</t>
  </si>
  <si>
    <t>ФЕРСТ СТЕП-20</t>
  </si>
  <si>
    <t>РЕЙТИНГ ЛОШАДЕЙ 5ТИ ЛЕТ ПО КОНКУРУ 2025</t>
  </si>
  <si>
    <t>РЕЙТИНГ ЛОШАДЕЙ 6ТИ ЛЕТ ПО КОНКУРУ 2025</t>
  </si>
  <si>
    <t>РЕЙТИНГ ЛОШАДЕЙ 7МИ ЛЕТ ПО КОНКУРУ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</si>
</sst>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0" fillId="0" borderId="14" xfId="0" applyFill="1" applyBorder="1"/>
    <xf numFmtId="0" fontId="0" fillId="0" borderId="26" xfId="0" applyBorder="1"/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/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/>
    <xf numFmtId="0" fontId="0" fillId="0" borderId="18" xfId="0" applyBorder="1" applyAlignment="1">
      <alignment horizontal="center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0" fillId="0" borderId="17" xfId="0" applyFill="1" applyBorder="1"/>
    <xf numFmtId="0" fontId="0" fillId="0" borderId="4" xfId="0" applyBorder="1"/>
    <xf numFmtId="0" fontId="0" fillId="0" borderId="35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5" xfId="0" applyFill="1" applyBorder="1"/>
    <xf numFmtId="0" fontId="0" fillId="0" borderId="0" xfId="0" applyBorder="1" applyAlignment="1">
      <alignment horizontal="center"/>
    </xf>
    <xf numFmtId="0" fontId="0" fillId="0" borderId="18" xfId="0" applyFill="1" applyBorder="1"/>
    <xf numFmtId="0" fontId="0" fillId="2" borderId="16" xfId="0" applyFill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0" fillId="0" borderId="42" xfId="0" applyBorder="1"/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1" xfId="0" applyFill="1" applyBorder="1"/>
    <xf numFmtId="0" fontId="0" fillId="0" borderId="19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0" fillId="0" borderId="37" xfId="0" applyFill="1" applyBorder="1"/>
    <xf numFmtId="0" fontId="0" fillId="0" borderId="48" xfId="0" applyBorder="1"/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49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50" xfId="0" applyFont="1" applyBorder="1" applyAlignment="1">
      <alignment horizontal="center" vertical="center" wrapText="1"/>
    </xf>
    <xf numFmtId="0" fontId="0" fillId="0" borderId="38" xfId="0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3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Fill="1" applyBorder="1"/>
    <xf numFmtId="0" fontId="0" fillId="0" borderId="42" xfId="0" applyFill="1" applyBorder="1"/>
    <xf numFmtId="0" fontId="0" fillId="0" borderId="11" xfId="0" applyBorder="1" applyAlignment="1">
      <alignment horizontal="center" vertical="center"/>
    </xf>
    <xf numFmtId="0" fontId="0" fillId="0" borderId="31" xfId="0" applyFill="1" applyBorder="1"/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/>
    <xf numFmtId="0" fontId="0" fillId="0" borderId="16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1" xfId="0" applyBorder="1"/>
    <xf numFmtId="0" fontId="0" fillId="0" borderId="40" xfId="0" applyFill="1" applyBorder="1"/>
    <xf numFmtId="0" fontId="0" fillId="0" borderId="23" xfId="0" applyFill="1" applyBorder="1"/>
    <xf numFmtId="0" fontId="0" fillId="0" borderId="35" xfId="0" applyFill="1" applyBorder="1"/>
    <xf numFmtId="0" fontId="0" fillId="0" borderId="1" xfId="0" applyBorder="1" applyAlignment="1">
      <alignment horizontal="center"/>
    </xf>
    <xf numFmtId="0" fontId="0" fillId="0" borderId="54" xfId="0" applyFill="1" applyBorder="1" applyAlignment="1">
      <alignment horizontal="right"/>
    </xf>
    <xf numFmtId="0" fontId="0" fillId="0" borderId="20" xfId="0" applyFill="1" applyBorder="1"/>
    <xf numFmtId="0" fontId="0" fillId="0" borderId="43" xfId="0" applyBorder="1"/>
    <xf numFmtId="0" fontId="0" fillId="0" borderId="38" xfId="0" applyBorder="1" applyAlignment="1">
      <alignment horizontal="right" vertical="center"/>
    </xf>
    <xf numFmtId="0" fontId="0" fillId="0" borderId="50" xfId="0" applyFill="1" applyBorder="1" applyAlignment="1">
      <alignment horizontal="right" vertical="center"/>
    </xf>
    <xf numFmtId="0" fontId="0" fillId="0" borderId="37" xfId="0" applyFill="1" applyBorder="1" applyAlignment="1">
      <alignment horizontal="right" vertical="center"/>
    </xf>
    <xf numFmtId="0" fontId="0" fillId="0" borderId="54" xfId="0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2" xfId="0" applyBorder="1" applyAlignment="1">
      <alignment horizontal="right" vertical="center"/>
    </xf>
    <xf numFmtId="0" fontId="0" fillId="0" borderId="47" xfId="0" applyBorder="1"/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54" xfId="0" applyBorder="1"/>
    <xf numFmtId="0" fontId="0" fillId="2" borderId="54" xfId="0" applyFill="1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0" fillId="0" borderId="54" xfId="0" applyFill="1" applyBorder="1" applyAlignment="1">
      <alignment horizontal="center"/>
    </xf>
    <xf numFmtId="0" fontId="0" fillId="0" borderId="58" xfId="0" applyFill="1" applyBorder="1"/>
    <xf numFmtId="0" fontId="0" fillId="0" borderId="54" xfId="0" applyFill="1" applyBorder="1"/>
    <xf numFmtId="0" fontId="0" fillId="0" borderId="61" xfId="0" applyFill="1" applyBorder="1"/>
    <xf numFmtId="0" fontId="0" fillId="0" borderId="62" xfId="0" applyFill="1" applyBorder="1"/>
    <xf numFmtId="0" fontId="0" fillId="0" borderId="63" xfId="0" applyFill="1" applyBorder="1"/>
    <xf numFmtId="0" fontId="0" fillId="2" borderId="54" xfId="0" applyFill="1" applyBorder="1" applyAlignment="1">
      <alignment horizontal="center" vertical="center"/>
    </xf>
    <xf numFmtId="0" fontId="0" fillId="0" borderId="55" xfId="0" applyFill="1" applyBorder="1"/>
    <xf numFmtId="0" fontId="0" fillId="0" borderId="59" xfId="0" applyFill="1" applyBorder="1"/>
    <xf numFmtId="0" fontId="0" fillId="0" borderId="5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5" xfId="0" applyBorder="1"/>
    <xf numFmtId="0" fontId="0" fillId="0" borderId="63" xfId="0" applyBorder="1" applyAlignment="1">
      <alignment horizontal="center"/>
    </xf>
    <xf numFmtId="0" fontId="0" fillId="0" borderId="6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1" xfId="0" applyFill="1" applyBorder="1" applyAlignment="1">
      <alignment horizontal="right"/>
    </xf>
    <xf numFmtId="0" fontId="0" fillId="0" borderId="62" xfId="0" applyFill="1" applyBorder="1" applyAlignment="1">
      <alignment horizontal="right"/>
    </xf>
    <xf numFmtId="0" fontId="9" fillId="0" borderId="50" xfId="0" applyFont="1" applyBorder="1" applyAlignment="1">
      <alignment horizontal="center" vertical="center" wrapText="1"/>
    </xf>
    <xf numFmtId="0" fontId="0" fillId="0" borderId="27" xfId="0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0" borderId="19" xfId="0" applyFill="1" applyBorder="1" applyAlignment="1">
      <alignment horizontal="right"/>
    </xf>
    <xf numFmtId="0" fontId="0" fillId="0" borderId="26" xfId="0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6" xfId="0" applyBorder="1" applyAlignment="1">
      <alignment horizontal="right" vertical="center"/>
    </xf>
    <xf numFmtId="0" fontId="0" fillId="0" borderId="51" xfId="0" applyBorder="1"/>
    <xf numFmtId="0" fontId="0" fillId="0" borderId="52" xfId="0" applyBorder="1"/>
    <xf numFmtId="0" fontId="0" fillId="0" borderId="63" xfId="0" applyBorder="1"/>
    <xf numFmtId="0" fontId="8" fillId="0" borderId="50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right" vertical="center"/>
    </xf>
    <xf numFmtId="0" fontId="0" fillId="0" borderId="24" xfId="0" applyBorder="1"/>
    <xf numFmtId="0" fontId="0" fillId="0" borderId="7" xfId="0" applyBorder="1"/>
    <xf numFmtId="0" fontId="0" fillId="0" borderId="59" xfId="0" applyBorder="1"/>
    <xf numFmtId="0" fontId="0" fillId="0" borderId="12" xfId="0" applyFill="1" applyBorder="1"/>
    <xf numFmtId="0" fontId="0" fillId="0" borderId="14" xfId="0" applyFill="1" applyBorder="1" applyAlignment="1">
      <alignment horizontal="left"/>
    </xf>
    <xf numFmtId="0" fontId="0" fillId="0" borderId="17" xfId="0" applyFill="1" applyBorder="1" applyAlignment="1">
      <alignment horizontal="right"/>
    </xf>
    <xf numFmtId="0" fontId="0" fillId="0" borderId="56" xfId="0" applyFill="1" applyBorder="1" applyAlignment="1">
      <alignment horizontal="right" vertical="center"/>
    </xf>
    <xf numFmtId="0" fontId="0" fillId="0" borderId="47" xfId="0" applyFill="1" applyBorder="1"/>
    <xf numFmtId="0" fontId="0" fillId="0" borderId="49" xfId="0" applyFill="1" applyBorder="1"/>
    <xf numFmtId="0" fontId="0" fillId="0" borderId="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Fill="1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27" xfId="0" applyBorder="1" applyAlignment="1">
      <alignment horizontal="right"/>
    </xf>
    <xf numFmtId="0" fontId="11" fillId="0" borderId="14" xfId="0" applyFont="1" applyFill="1" applyBorder="1"/>
    <xf numFmtId="0" fontId="7" fillId="0" borderId="50" xfId="0" applyFont="1" applyBorder="1" applyAlignment="1">
      <alignment horizontal="center" vertical="center" wrapText="1"/>
    </xf>
    <xf numFmtId="0" fontId="12" fillId="0" borderId="21" xfId="0" applyFont="1" applyFill="1" applyBorder="1"/>
    <xf numFmtId="0" fontId="12" fillId="0" borderId="48" xfId="0" applyFont="1" applyFill="1" applyBorder="1"/>
    <xf numFmtId="0" fontId="12" fillId="0" borderId="27" xfId="0" applyFont="1" applyFill="1" applyBorder="1"/>
    <xf numFmtId="0" fontId="12" fillId="0" borderId="31" xfId="0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horizontal="right"/>
    </xf>
    <xf numFmtId="0" fontId="0" fillId="0" borderId="64" xfId="0" applyFill="1" applyBorder="1" applyAlignment="1">
      <alignment horizontal="right" vertical="center"/>
    </xf>
    <xf numFmtId="0" fontId="0" fillId="0" borderId="8" xfId="0" applyFill="1" applyBorder="1"/>
    <xf numFmtId="0" fontId="0" fillId="0" borderId="24" xfId="0" applyFill="1" applyBorder="1"/>
    <xf numFmtId="0" fontId="0" fillId="0" borderId="7" xfId="0" applyFill="1" applyBorder="1"/>
    <xf numFmtId="0" fontId="0" fillId="0" borderId="24" xfId="0" applyFill="1" applyBorder="1" applyAlignment="1">
      <alignment horizontal="right"/>
    </xf>
    <xf numFmtId="0" fontId="0" fillId="0" borderId="65" xfId="0" applyFill="1" applyBorder="1" applyAlignment="1">
      <alignment horizontal="right"/>
    </xf>
    <xf numFmtId="0" fontId="0" fillId="0" borderId="66" xfId="0" applyFill="1" applyBorder="1"/>
    <xf numFmtId="0" fontId="0" fillId="0" borderId="66" xfId="0" applyBorder="1"/>
    <xf numFmtId="0" fontId="0" fillId="0" borderId="47" xfId="0" applyFill="1" applyBorder="1" applyAlignment="1">
      <alignment horizontal="right"/>
    </xf>
    <xf numFmtId="0" fontId="0" fillId="2" borderId="67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69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0" borderId="61" xfId="0" applyBorder="1" applyAlignment="1"/>
    <xf numFmtId="0" fontId="0" fillId="0" borderId="62" xfId="0" applyBorder="1" applyAlignment="1"/>
    <xf numFmtId="0" fontId="0" fillId="0" borderId="20" xfId="0" applyBorder="1"/>
    <xf numFmtId="0" fontId="0" fillId="0" borderId="28" xfId="0" applyFill="1" applyBorder="1"/>
    <xf numFmtId="0" fontId="0" fillId="0" borderId="28" xfId="0" applyFill="1" applyBorder="1" applyAlignment="1">
      <alignment horizontal="right"/>
    </xf>
    <xf numFmtId="0" fontId="0" fillId="0" borderId="70" xfId="0" applyBorder="1" applyAlignment="1">
      <alignment horizontal="right" vertical="center"/>
    </xf>
    <xf numFmtId="0" fontId="0" fillId="0" borderId="23" xfId="0" applyFill="1" applyBorder="1" applyAlignment="1">
      <alignment horizontal="right"/>
    </xf>
    <xf numFmtId="0" fontId="6" fillId="0" borderId="22" xfId="0" applyFont="1" applyBorder="1"/>
    <xf numFmtId="0" fontId="6" fillId="0" borderId="48" xfId="0" applyFont="1" applyFill="1" applyBorder="1"/>
    <xf numFmtId="0" fontId="6" fillId="0" borderId="22" xfId="0" applyFont="1" applyFill="1" applyBorder="1"/>
    <xf numFmtId="0" fontId="6" fillId="0" borderId="8" xfId="0" applyFont="1" applyFill="1" applyBorder="1"/>
    <xf numFmtId="0" fontId="6" fillId="0" borderId="27" xfId="0" applyFont="1" applyBorder="1"/>
    <xf numFmtId="0" fontId="6" fillId="0" borderId="27" xfId="0" applyFont="1" applyFill="1" applyBorder="1"/>
    <xf numFmtId="0" fontId="6" fillId="0" borderId="31" xfId="0" applyFont="1" applyFill="1" applyBorder="1"/>
    <xf numFmtId="0" fontId="6" fillId="0" borderId="24" xfId="0" applyFont="1" applyFill="1" applyBorder="1"/>
    <xf numFmtId="0" fontId="6" fillId="0" borderId="19" xfId="0" applyFont="1" applyBorder="1"/>
    <xf numFmtId="0" fontId="6" fillId="0" borderId="42" xfId="0" applyFont="1" applyFill="1" applyBorder="1"/>
    <xf numFmtId="0" fontId="6" fillId="0" borderId="7" xfId="0" applyFont="1" applyFill="1" applyBorder="1"/>
    <xf numFmtId="0" fontId="6" fillId="0" borderId="19" xfId="0" applyFont="1" applyFill="1" applyBorder="1"/>
    <xf numFmtId="0" fontId="6" fillId="0" borderId="26" xfId="0" applyFont="1" applyBorder="1"/>
    <xf numFmtId="0" fontId="6" fillId="0" borderId="26" xfId="0" applyFont="1" applyFill="1" applyBorder="1"/>
    <xf numFmtId="0" fontId="6" fillId="0" borderId="52" xfId="0" applyFont="1" applyBorder="1"/>
    <xf numFmtId="0" fontId="6" fillId="0" borderId="23" xfId="0" applyFont="1" applyFill="1" applyBorder="1"/>
    <xf numFmtId="0" fontId="6" fillId="0" borderId="30" xfId="0" applyFont="1" applyBorder="1"/>
    <xf numFmtId="0" fontId="6" fillId="0" borderId="3" xfId="0" applyFont="1" applyBorder="1"/>
    <xf numFmtId="0" fontId="6" fillId="0" borderId="16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19" xfId="0" applyFont="1" applyBorder="1" applyAlignment="1">
      <alignment horizontal="right"/>
    </xf>
    <xf numFmtId="0" fontId="6" fillId="0" borderId="42" xfId="0" applyFont="1" applyBorder="1"/>
    <xf numFmtId="0" fontId="5" fillId="0" borderId="24" xfId="0" applyFont="1" applyFill="1" applyBorder="1"/>
    <xf numFmtId="0" fontId="12" fillId="0" borderId="19" xfId="0" applyFont="1" applyFill="1" applyBorder="1"/>
    <xf numFmtId="0" fontId="12" fillId="0" borderId="42" xfId="0" applyFont="1" applyFill="1" applyBorder="1"/>
    <xf numFmtId="0" fontId="5" fillId="0" borderId="29" xfId="0" applyFont="1" applyBorder="1"/>
    <xf numFmtId="0" fontId="4" fillId="0" borderId="16" xfId="0" applyFont="1" applyBorder="1"/>
    <xf numFmtId="0" fontId="4" fillId="0" borderId="7" xfId="0" applyFont="1" applyBorder="1"/>
    <xf numFmtId="0" fontId="9" fillId="0" borderId="53" xfId="0" applyFont="1" applyBorder="1" applyAlignment="1">
      <alignment horizontal="center" vertical="center" wrapText="1"/>
    </xf>
    <xf numFmtId="0" fontId="0" fillId="0" borderId="4" xfId="0" applyFill="1" applyBorder="1"/>
    <xf numFmtId="0" fontId="4" fillId="0" borderId="52" xfId="0" applyFont="1" applyBorder="1"/>
    <xf numFmtId="0" fontId="4" fillId="0" borderId="47" xfId="0" applyFont="1" applyBorder="1"/>
    <xf numFmtId="0" fontId="4" fillId="0" borderId="26" xfId="0" applyFont="1" applyBorder="1"/>
    <xf numFmtId="0" fontId="4" fillId="0" borderId="27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1" xfId="0" applyBorder="1" applyAlignment="1">
      <alignment horizontal="center"/>
    </xf>
    <xf numFmtId="0" fontId="3" fillId="0" borderId="30" xfId="0" applyFont="1" applyBorder="1"/>
    <xf numFmtId="0" fontId="0" fillId="0" borderId="50" xfId="0" applyBorder="1" applyAlignment="1">
      <alignment horizontal="right" vertical="center"/>
    </xf>
    <xf numFmtId="0" fontId="0" fillId="0" borderId="26" xfId="0" applyFill="1" applyBorder="1" applyAlignment="1">
      <alignment horizontal="right"/>
    </xf>
    <xf numFmtId="0" fontId="3" fillId="0" borderId="27" xfId="0" applyFont="1" applyFill="1" applyBorder="1"/>
    <xf numFmtId="0" fontId="6" fillId="0" borderId="26" xfId="0" applyFont="1" applyFill="1" applyBorder="1" applyAlignment="1">
      <alignment horizontal="right"/>
    </xf>
    <xf numFmtId="0" fontId="8" fillId="0" borderId="53" xfId="0" applyFont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18" xfId="0" applyFont="1" applyFill="1" applyBorder="1"/>
    <xf numFmtId="0" fontId="6" fillId="0" borderId="30" xfId="0" applyFont="1" applyFill="1" applyBorder="1"/>
    <xf numFmtId="0" fontId="6" fillId="0" borderId="18" xfId="0" applyFont="1" applyFill="1" applyBorder="1" applyAlignment="1">
      <alignment horizontal="right"/>
    </xf>
    <xf numFmtId="0" fontId="2" fillId="0" borderId="19" xfId="0" applyFont="1" applyFill="1" applyBorder="1"/>
    <xf numFmtId="0" fontId="2" fillId="0" borderId="18" xfId="0" applyFont="1" applyFill="1" applyBorder="1"/>
    <xf numFmtId="0" fontId="2" fillId="0" borderId="18" xfId="0" applyFont="1" applyFill="1" applyBorder="1" applyAlignment="1">
      <alignment horizontal="right"/>
    </xf>
    <xf numFmtId="0" fontId="2" fillId="0" borderId="19" xfId="0" applyFont="1" applyBorder="1"/>
    <xf numFmtId="0" fontId="2" fillId="0" borderId="18" xfId="0" applyFont="1" applyBorder="1"/>
    <xf numFmtId="0" fontId="2" fillId="0" borderId="61" xfId="0" applyFont="1" applyFill="1" applyBorder="1"/>
    <xf numFmtId="0" fontId="2" fillId="0" borderId="62" xfId="0" applyFont="1" applyFill="1" applyBorder="1"/>
    <xf numFmtId="0" fontId="2" fillId="0" borderId="48" xfId="0" applyFont="1" applyBorder="1"/>
    <xf numFmtId="0" fontId="2" fillId="0" borderId="30" xfId="0" applyFont="1" applyBorder="1"/>
    <xf numFmtId="0" fontId="2" fillId="0" borderId="42" xfId="0" applyFont="1" applyBorder="1"/>
    <xf numFmtId="0" fontId="2" fillId="0" borderId="17" xfId="0" applyFont="1" applyBorder="1"/>
    <xf numFmtId="0" fontId="6" fillId="0" borderId="21" xfId="0" applyFont="1" applyFill="1" applyBorder="1"/>
    <xf numFmtId="0" fontId="2" fillId="0" borderId="27" xfId="0" applyFont="1" applyFill="1" applyBorder="1"/>
    <xf numFmtId="0" fontId="2" fillId="0" borderId="7" xfId="0" applyFont="1" applyFill="1" applyBorder="1"/>
    <xf numFmtId="0" fontId="2" fillId="0" borderId="27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0" fontId="2" fillId="0" borderId="48" xfId="0" applyFont="1" applyFill="1" applyBorder="1"/>
    <xf numFmtId="0" fontId="2" fillId="0" borderId="31" xfId="0" applyFont="1" applyFill="1" applyBorder="1"/>
    <xf numFmtId="0" fontId="2" fillId="0" borderId="42" xfId="0" applyFont="1" applyFill="1" applyBorder="1"/>
    <xf numFmtId="0" fontId="2" fillId="0" borderId="55" xfId="0" applyFont="1" applyFill="1" applyBorder="1"/>
    <xf numFmtId="0" fontId="2" fillId="0" borderId="31" xfId="0" applyFont="1" applyFill="1" applyBorder="1" applyAlignment="1">
      <alignment horizontal="right"/>
    </xf>
    <xf numFmtId="0" fontId="2" fillId="0" borderId="8" xfId="0" applyFont="1" applyBorder="1"/>
    <xf numFmtId="0" fontId="2" fillId="0" borderId="27" xfId="0" applyFont="1" applyBorder="1"/>
    <xf numFmtId="0" fontId="2" fillId="0" borderId="23" xfId="0" applyFont="1" applyFill="1" applyBorder="1"/>
    <xf numFmtId="0" fontId="2" fillId="0" borderId="26" xfId="0" applyFont="1" applyFill="1" applyBorder="1"/>
    <xf numFmtId="0" fontId="5" fillId="0" borderId="19" xfId="0" applyFont="1" applyFill="1" applyBorder="1"/>
    <xf numFmtId="0" fontId="6" fillId="0" borderId="14" xfId="0" applyFont="1" applyFill="1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1" fillId="0" borderId="21" xfId="0" applyFont="1" applyFill="1" applyBorder="1"/>
    <xf numFmtId="0" fontId="1" fillId="0" borderId="48" xfId="0" applyFont="1" applyFill="1" applyBorder="1"/>
    <xf numFmtId="0" fontId="1" fillId="0" borderId="27" xfId="0" applyFont="1" applyFill="1" applyBorder="1"/>
    <xf numFmtId="0" fontId="1" fillId="0" borderId="31" xfId="0" applyFont="1" applyFill="1" applyBorder="1"/>
    <xf numFmtId="0" fontId="1" fillId="0" borderId="19" xfId="0" applyFont="1" applyFill="1" applyBorder="1"/>
    <xf numFmtId="0" fontId="1" fillId="0" borderId="42" xfId="0" applyFont="1" applyFill="1" applyBorder="1"/>
    <xf numFmtId="0" fontId="1" fillId="0" borderId="31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right"/>
    </xf>
    <xf numFmtId="0" fontId="1" fillId="0" borderId="41" xfId="0" applyFont="1" applyBorder="1" applyAlignment="1">
      <alignment horizontal="right" vertical="center"/>
    </xf>
    <xf numFmtId="0" fontId="1" fillId="0" borderId="64" xfId="0" applyFont="1" applyBorder="1" applyAlignment="1">
      <alignment horizontal="right" vertical="center"/>
    </xf>
    <xf numFmtId="0" fontId="1" fillId="0" borderId="37" xfId="0" applyFont="1" applyFill="1" applyBorder="1" applyAlignment="1">
      <alignment horizontal="right" vertical="center"/>
    </xf>
    <xf numFmtId="0" fontId="1" fillId="0" borderId="30" xfId="0" applyFont="1" applyBorder="1"/>
    <xf numFmtId="0" fontId="1" fillId="0" borderId="2" xfId="0" applyFont="1" applyBorder="1"/>
    <xf numFmtId="0" fontId="1" fillId="0" borderId="48" xfId="0" applyFont="1" applyBorder="1"/>
    <xf numFmtId="0" fontId="1" fillId="0" borderId="19" xfId="0" applyFont="1" applyBorder="1"/>
    <xf numFmtId="0" fontId="1" fillId="0" borderId="7" xfId="0" applyFont="1" applyBorder="1"/>
    <xf numFmtId="0" fontId="1" fillId="0" borderId="42" xfId="0" applyFont="1" applyBorder="1"/>
    <xf numFmtId="0" fontId="1" fillId="0" borderId="19" xfId="0" applyFont="1" applyBorder="1" applyAlignment="1">
      <alignment horizontal="right"/>
    </xf>
    <xf numFmtId="0" fontId="6" fillId="0" borderId="21" xfId="0" applyFont="1" applyBorder="1"/>
    <xf numFmtId="0" fontId="0" fillId="0" borderId="54" xfId="0" applyBorder="1" applyAlignment="1"/>
    <xf numFmtId="0" fontId="10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zoomScale="85" zoomScaleNormal="85" zoomScaleSheetLayoutView="85" workbookViewId="0">
      <pane ySplit="3" topLeftCell="A4" activePane="bottomLeft" state="frozen"/>
      <selection pane="bottomLeft" activeCell="H11" sqref="H11"/>
    </sheetView>
  </sheetViews>
  <sheetFormatPr defaultRowHeight="14.4" x14ac:dyDescent="0.3"/>
  <cols>
    <col min="1" max="1" width="4.6640625" customWidth="1"/>
    <col min="2" max="2" width="23.21875" customWidth="1"/>
    <col min="3" max="3" width="7.5546875" customWidth="1"/>
    <col min="4" max="4" width="8.44140625" customWidth="1"/>
    <col min="5" max="5" width="25.6640625" customWidth="1"/>
    <col min="6" max="6" width="19.88671875" style="80" customWidth="1"/>
    <col min="7" max="7" width="6.77734375" style="30" customWidth="1"/>
    <col min="8" max="9" width="7.21875" customWidth="1"/>
    <col min="10" max="10" width="7.77734375" customWidth="1"/>
    <col min="11" max="26" width="7.21875" customWidth="1"/>
  </cols>
  <sheetData>
    <row r="1" spans="1:26" ht="15" thickBot="1" x14ac:dyDescent="0.35">
      <c r="A1" t="s">
        <v>154</v>
      </c>
    </row>
    <row r="2" spans="1:26" ht="60" customHeight="1" thickBot="1" x14ac:dyDescent="0.35">
      <c r="A2" s="280" t="s">
        <v>0</v>
      </c>
      <c r="B2" s="282" t="s">
        <v>1</v>
      </c>
      <c r="C2" s="283"/>
      <c r="D2" s="284"/>
      <c r="E2" s="67" t="s">
        <v>2</v>
      </c>
      <c r="F2" s="289" t="s">
        <v>22</v>
      </c>
      <c r="G2" s="285" t="s">
        <v>3</v>
      </c>
      <c r="H2" s="287" t="s">
        <v>49</v>
      </c>
      <c r="I2" s="288"/>
      <c r="J2" s="174" t="s">
        <v>106</v>
      </c>
      <c r="K2" s="278" t="s">
        <v>111</v>
      </c>
      <c r="L2" s="291"/>
      <c r="M2" s="279"/>
      <c r="N2" s="74" t="s">
        <v>116</v>
      </c>
      <c r="O2" s="278" t="s">
        <v>119</v>
      </c>
      <c r="P2" s="291"/>
      <c r="Q2" s="279"/>
      <c r="R2" s="278" t="s">
        <v>138</v>
      </c>
      <c r="S2" s="279"/>
      <c r="T2" s="278" t="s">
        <v>141</v>
      </c>
      <c r="U2" s="279"/>
      <c r="V2" s="278" t="s">
        <v>147</v>
      </c>
      <c r="W2" s="279"/>
      <c r="X2" s="278" t="s">
        <v>155</v>
      </c>
      <c r="Y2" s="291"/>
      <c r="Z2" s="279"/>
    </row>
    <row r="3" spans="1:26" ht="15" thickBot="1" x14ac:dyDescent="0.35">
      <c r="A3" s="281"/>
      <c r="B3" s="17" t="s">
        <v>4</v>
      </c>
      <c r="C3" s="14" t="s">
        <v>5</v>
      </c>
      <c r="D3" s="63" t="s">
        <v>6</v>
      </c>
      <c r="E3" s="68" t="s">
        <v>7</v>
      </c>
      <c r="F3" s="290"/>
      <c r="G3" s="286"/>
      <c r="H3" s="93">
        <v>140</v>
      </c>
      <c r="I3" s="76">
        <v>150</v>
      </c>
      <c r="J3" s="110">
        <v>140</v>
      </c>
      <c r="K3" s="93">
        <v>140</v>
      </c>
      <c r="L3" s="116">
        <v>150</v>
      </c>
      <c r="M3" s="76">
        <v>145</v>
      </c>
      <c r="N3" s="110">
        <v>150</v>
      </c>
      <c r="O3" s="93">
        <v>140</v>
      </c>
      <c r="P3" s="156">
        <v>145</v>
      </c>
      <c r="Q3" s="111">
        <v>150</v>
      </c>
      <c r="R3" s="93">
        <v>140</v>
      </c>
      <c r="S3" s="76">
        <v>150</v>
      </c>
      <c r="T3" s="93">
        <v>145</v>
      </c>
      <c r="U3" s="76">
        <v>150</v>
      </c>
      <c r="V3" s="93">
        <v>140</v>
      </c>
      <c r="W3" s="76">
        <v>150</v>
      </c>
      <c r="X3" s="320">
        <v>140</v>
      </c>
      <c r="Y3" s="321">
        <v>160</v>
      </c>
      <c r="Z3" s="322">
        <v>145</v>
      </c>
    </row>
    <row r="4" spans="1:26" x14ac:dyDescent="0.3">
      <c r="A4" s="65">
        <f>RANK(G4,G$4:G$26,0)</f>
        <v>1</v>
      </c>
      <c r="B4" s="102" t="s">
        <v>16</v>
      </c>
      <c r="C4" s="77">
        <v>1999</v>
      </c>
      <c r="D4" s="78" t="s">
        <v>8</v>
      </c>
      <c r="E4" s="37" t="s">
        <v>13</v>
      </c>
      <c r="F4" s="150" t="s">
        <v>23</v>
      </c>
      <c r="G4" s="35">
        <f>H4+I4+J4+V4+W4+M4+S4+U4</f>
        <v>1034</v>
      </c>
      <c r="H4" s="219">
        <v>130</v>
      </c>
      <c r="I4" s="220">
        <v>156</v>
      </c>
      <c r="J4" s="221">
        <v>120</v>
      </c>
      <c r="K4" s="16">
        <v>0</v>
      </c>
      <c r="L4" s="229">
        <v>0</v>
      </c>
      <c r="M4" s="220">
        <v>120</v>
      </c>
      <c r="N4" s="230">
        <v>0</v>
      </c>
      <c r="O4" s="241">
        <v>70</v>
      </c>
      <c r="P4" s="181">
        <v>0</v>
      </c>
      <c r="Q4" s="258">
        <v>92</v>
      </c>
      <c r="R4" s="259">
        <v>106</v>
      </c>
      <c r="S4" s="220">
        <v>126</v>
      </c>
      <c r="T4" s="241">
        <v>76</v>
      </c>
      <c r="U4" s="220">
        <v>116</v>
      </c>
      <c r="V4" s="249">
        <v>130</v>
      </c>
      <c r="W4" s="247">
        <v>136</v>
      </c>
      <c r="X4" s="323">
        <v>55</v>
      </c>
      <c r="Y4" s="324"/>
      <c r="Z4" s="325">
        <v>95</v>
      </c>
    </row>
    <row r="5" spans="1:26" x14ac:dyDescent="0.3">
      <c r="A5" s="61">
        <f>RANK(G5,G$4:G$26,0)</f>
        <v>2</v>
      </c>
      <c r="B5" s="11" t="s">
        <v>20</v>
      </c>
      <c r="C5" s="19">
        <v>1995</v>
      </c>
      <c r="D5" s="43" t="s">
        <v>8</v>
      </c>
      <c r="E5" s="5" t="s">
        <v>12</v>
      </c>
      <c r="F5" s="61" t="s">
        <v>24</v>
      </c>
      <c r="G5" s="31">
        <f>H5+I5+J5+N5+W5+S5+V5+R5</f>
        <v>855</v>
      </c>
      <c r="H5" s="211">
        <v>86</v>
      </c>
      <c r="I5" s="222">
        <v>108</v>
      </c>
      <c r="J5" s="223">
        <v>80</v>
      </c>
      <c r="K5" s="8"/>
      <c r="L5" s="117"/>
      <c r="M5" s="6"/>
      <c r="N5" s="223">
        <v>79</v>
      </c>
      <c r="O5" s="254">
        <v>42</v>
      </c>
      <c r="P5" s="231">
        <v>0</v>
      </c>
      <c r="Q5" s="260">
        <v>0</v>
      </c>
      <c r="R5" s="211">
        <v>130</v>
      </c>
      <c r="S5" s="222">
        <v>160</v>
      </c>
      <c r="T5" s="211"/>
      <c r="U5" s="222"/>
      <c r="V5" s="214">
        <v>86</v>
      </c>
      <c r="W5" s="248">
        <v>126</v>
      </c>
      <c r="X5" s="326">
        <v>50</v>
      </c>
      <c r="Y5" s="327">
        <v>0</v>
      </c>
      <c r="Z5" s="328"/>
    </row>
    <row r="6" spans="1:26" x14ac:dyDescent="0.3">
      <c r="A6" s="61">
        <f>RANK(G6,G$4:G$26,0)</f>
        <v>3</v>
      </c>
      <c r="B6" s="11" t="s">
        <v>29</v>
      </c>
      <c r="C6" s="19">
        <v>1989</v>
      </c>
      <c r="D6" s="43" t="s">
        <v>8</v>
      </c>
      <c r="E6" s="5" t="s">
        <v>30</v>
      </c>
      <c r="F6" s="82" t="s">
        <v>23</v>
      </c>
      <c r="G6" s="31">
        <f>H6+I6+J6+Z6+Q6+V6+W6+O6</f>
        <v>727</v>
      </c>
      <c r="H6" s="211">
        <v>120</v>
      </c>
      <c r="I6" s="222">
        <v>136</v>
      </c>
      <c r="J6" s="223">
        <v>96</v>
      </c>
      <c r="K6" s="326">
        <v>39</v>
      </c>
      <c r="L6" s="117">
        <v>0</v>
      </c>
      <c r="M6" s="255">
        <v>0</v>
      </c>
      <c r="N6" s="261">
        <v>0</v>
      </c>
      <c r="O6" s="224">
        <v>46</v>
      </c>
      <c r="P6" s="158">
        <v>0</v>
      </c>
      <c r="Q6" s="225">
        <v>74</v>
      </c>
      <c r="R6" s="8"/>
      <c r="S6" s="46">
        <v>0</v>
      </c>
      <c r="T6" s="8"/>
      <c r="U6" s="46"/>
      <c r="V6" s="214">
        <v>91</v>
      </c>
      <c r="W6" s="250">
        <v>112</v>
      </c>
      <c r="X6" s="329">
        <v>0</v>
      </c>
      <c r="Y6" s="327"/>
      <c r="Z6" s="225">
        <v>52</v>
      </c>
    </row>
    <row r="7" spans="1:26" x14ac:dyDescent="0.3">
      <c r="A7" s="61">
        <f>RANK(G7,G$4:G$26,0)</f>
        <v>4</v>
      </c>
      <c r="B7" s="11" t="s">
        <v>16</v>
      </c>
      <c r="C7" s="19">
        <v>1999</v>
      </c>
      <c r="D7" s="43" t="s">
        <v>8</v>
      </c>
      <c r="E7" s="5" t="s">
        <v>25</v>
      </c>
      <c r="F7" s="82" t="s">
        <v>23</v>
      </c>
      <c r="G7" s="31">
        <f>H7+I7+J7+S7+V7+W7</f>
        <v>652</v>
      </c>
      <c r="H7" s="8">
        <v>106</v>
      </c>
      <c r="I7" s="6">
        <v>101</v>
      </c>
      <c r="J7" s="5">
        <v>86</v>
      </c>
      <c r="K7" s="8"/>
      <c r="L7" s="117"/>
      <c r="M7" s="6"/>
      <c r="N7" s="5"/>
      <c r="O7" s="8"/>
      <c r="P7" s="158"/>
      <c r="Q7" s="38"/>
      <c r="R7" s="8"/>
      <c r="S7" s="6">
        <v>136</v>
      </c>
      <c r="T7" s="8"/>
      <c r="U7" s="6"/>
      <c r="V7" s="251">
        <v>120</v>
      </c>
      <c r="W7" s="252">
        <v>103</v>
      </c>
      <c r="X7" s="8"/>
      <c r="Y7" s="158"/>
      <c r="Z7" s="38"/>
    </row>
    <row r="8" spans="1:26" x14ac:dyDescent="0.3">
      <c r="A8" s="61">
        <f>RANK(G8,G$4:G$26,0)</f>
        <v>5</v>
      </c>
      <c r="B8" s="11" t="s">
        <v>19</v>
      </c>
      <c r="C8" s="19">
        <v>1979</v>
      </c>
      <c r="D8" s="43" t="s">
        <v>11</v>
      </c>
      <c r="E8" s="5" t="s">
        <v>109</v>
      </c>
      <c r="F8" s="61" t="s">
        <v>45</v>
      </c>
      <c r="G8" s="31">
        <f>J8+R8+S8+V8+W8</f>
        <v>526</v>
      </c>
      <c r="H8" s="8"/>
      <c r="I8" s="6"/>
      <c r="J8" s="5">
        <v>62</v>
      </c>
      <c r="K8" s="8"/>
      <c r="L8" s="117"/>
      <c r="M8" s="6"/>
      <c r="N8" s="5"/>
      <c r="O8" s="8"/>
      <c r="P8" s="158"/>
      <c r="Q8" s="38"/>
      <c r="R8" s="8">
        <v>120</v>
      </c>
      <c r="S8" s="6">
        <v>116</v>
      </c>
      <c r="T8" s="8"/>
      <c r="U8" s="6"/>
      <c r="V8" s="251">
        <v>72</v>
      </c>
      <c r="W8" s="252">
        <v>156</v>
      </c>
      <c r="X8" s="8"/>
      <c r="Y8" s="158"/>
      <c r="Z8" s="38"/>
    </row>
    <row r="9" spans="1:26" x14ac:dyDescent="0.3">
      <c r="A9" s="61">
        <f>RANK(G9,G$4:G$26,0)</f>
        <v>6</v>
      </c>
      <c r="B9" s="11" t="s">
        <v>37</v>
      </c>
      <c r="C9" s="19">
        <v>2008</v>
      </c>
      <c r="D9" s="43" t="s">
        <v>8</v>
      </c>
      <c r="E9" s="5" t="s">
        <v>38</v>
      </c>
      <c r="F9" s="82" t="s">
        <v>35</v>
      </c>
      <c r="G9" s="31">
        <f>H9+I9+V9</f>
        <v>305</v>
      </c>
      <c r="H9" s="8">
        <v>91</v>
      </c>
      <c r="I9" s="6">
        <v>118</v>
      </c>
      <c r="J9" s="5"/>
      <c r="K9" s="8"/>
      <c r="L9" s="117"/>
      <c r="M9" s="6"/>
      <c r="N9" s="5"/>
      <c r="O9" s="8"/>
      <c r="P9" s="158"/>
      <c r="Q9" s="38"/>
      <c r="R9" s="8"/>
      <c r="S9" s="6"/>
      <c r="T9" s="8"/>
      <c r="U9" s="6"/>
      <c r="V9" s="251">
        <v>96</v>
      </c>
      <c r="W9" s="252"/>
      <c r="X9" s="8"/>
      <c r="Y9" s="158"/>
      <c r="Z9" s="38"/>
    </row>
    <row r="10" spans="1:26" x14ac:dyDescent="0.3">
      <c r="A10" s="61">
        <f>RANK(G10,G$4:G$26,0)</f>
        <v>7</v>
      </c>
      <c r="B10" s="11" t="s">
        <v>50</v>
      </c>
      <c r="C10" s="19">
        <v>1998</v>
      </c>
      <c r="D10" s="43" t="s">
        <v>9</v>
      </c>
      <c r="E10" s="5" t="s">
        <v>51</v>
      </c>
      <c r="F10" s="61" t="s">
        <v>23</v>
      </c>
      <c r="G10" s="31">
        <f>H10+J10+V10</f>
        <v>260</v>
      </c>
      <c r="H10" s="8">
        <v>76</v>
      </c>
      <c r="I10" s="6"/>
      <c r="J10" s="5">
        <v>74</v>
      </c>
      <c r="K10" s="8"/>
      <c r="L10" s="117"/>
      <c r="M10" s="6"/>
      <c r="N10" s="5"/>
      <c r="O10" s="8"/>
      <c r="P10" s="158"/>
      <c r="Q10" s="38"/>
      <c r="R10" s="8"/>
      <c r="S10" s="6"/>
      <c r="T10" s="8"/>
      <c r="U10" s="6"/>
      <c r="V10" s="251">
        <v>110</v>
      </c>
      <c r="W10" s="253" t="s">
        <v>46</v>
      </c>
      <c r="X10" s="8"/>
      <c r="Y10" s="158"/>
      <c r="Z10" s="38"/>
    </row>
    <row r="11" spans="1:26" x14ac:dyDescent="0.3">
      <c r="A11" s="61">
        <f>RANK(G11,G$4:G$26,0)</f>
        <v>8</v>
      </c>
      <c r="B11" s="11" t="s">
        <v>112</v>
      </c>
      <c r="C11" s="19">
        <v>2001</v>
      </c>
      <c r="D11" s="43" t="s">
        <v>9</v>
      </c>
      <c r="E11" s="5" t="s">
        <v>113</v>
      </c>
      <c r="F11" s="61" t="s">
        <v>114</v>
      </c>
      <c r="G11" s="31">
        <f>K11+L11+M11+N11</f>
        <v>249</v>
      </c>
      <c r="H11" s="8"/>
      <c r="I11" s="6"/>
      <c r="J11" s="5"/>
      <c r="K11" s="8">
        <v>41</v>
      </c>
      <c r="L11" s="117">
        <v>0</v>
      </c>
      <c r="M11" s="6">
        <v>82</v>
      </c>
      <c r="N11" s="5">
        <v>126</v>
      </c>
      <c r="O11" s="8"/>
      <c r="P11" s="158"/>
      <c r="Q11" s="38"/>
      <c r="R11" s="8"/>
      <c r="S11" s="6"/>
      <c r="T11" s="8"/>
      <c r="U11" s="6"/>
      <c r="V11" s="251"/>
      <c r="W11" s="252"/>
      <c r="X11" s="8"/>
      <c r="Y11" s="158"/>
      <c r="Z11" s="38"/>
    </row>
    <row r="12" spans="1:26" x14ac:dyDescent="0.3">
      <c r="A12" s="61">
        <f>RANK(G12,G$4:G$26,0)</f>
        <v>9</v>
      </c>
      <c r="B12" s="11" t="s">
        <v>17</v>
      </c>
      <c r="C12" s="19">
        <v>2002</v>
      </c>
      <c r="D12" s="43" t="s">
        <v>8</v>
      </c>
      <c r="E12" s="5" t="s">
        <v>15</v>
      </c>
      <c r="F12" s="82" t="s">
        <v>23</v>
      </c>
      <c r="G12" s="31">
        <f>H12+J12</f>
        <v>226</v>
      </c>
      <c r="H12" s="8">
        <v>96</v>
      </c>
      <c r="I12" s="6"/>
      <c r="J12" s="5">
        <v>130</v>
      </c>
      <c r="K12" s="8"/>
      <c r="L12" s="117"/>
      <c r="M12" s="6"/>
      <c r="N12" s="5"/>
      <c r="O12" s="8"/>
      <c r="P12" s="182"/>
      <c r="Q12" s="38"/>
      <c r="R12" s="8"/>
      <c r="S12" s="6"/>
      <c r="T12" s="8"/>
      <c r="U12" s="6"/>
      <c r="V12" s="251"/>
      <c r="W12" s="252"/>
      <c r="X12" s="8"/>
      <c r="Y12" s="182"/>
      <c r="Z12" s="38"/>
    </row>
    <row r="13" spans="1:26" x14ac:dyDescent="0.3">
      <c r="A13" s="61">
        <f>RANK(G13,G$4:G$26,0)</f>
        <v>10</v>
      </c>
      <c r="B13" s="11" t="s">
        <v>156</v>
      </c>
      <c r="C13" s="19">
        <v>1981</v>
      </c>
      <c r="D13" s="43" t="s">
        <v>8</v>
      </c>
      <c r="E13" s="5" t="s">
        <v>157</v>
      </c>
      <c r="F13" s="61" t="s">
        <v>76</v>
      </c>
      <c r="G13" s="31">
        <f>X13+Y13</f>
        <v>184</v>
      </c>
      <c r="H13" s="8"/>
      <c r="I13" s="6"/>
      <c r="J13" s="5"/>
      <c r="K13" s="8"/>
      <c r="L13" s="117"/>
      <c r="M13" s="6"/>
      <c r="N13" s="5"/>
      <c r="O13" s="8"/>
      <c r="P13" s="158"/>
      <c r="Q13" s="38"/>
      <c r="R13" s="8"/>
      <c r="S13" s="6"/>
      <c r="T13" s="8"/>
      <c r="U13" s="6"/>
      <c r="V13" s="254"/>
      <c r="W13" s="255"/>
      <c r="X13" s="8">
        <v>70</v>
      </c>
      <c r="Y13" s="158">
        <v>114</v>
      </c>
      <c r="Z13" s="38"/>
    </row>
    <row r="14" spans="1:26" x14ac:dyDescent="0.3">
      <c r="A14" s="61">
        <f>RANK(G14,G$4:G$26,0)</f>
        <v>11</v>
      </c>
      <c r="B14" s="11" t="s">
        <v>142</v>
      </c>
      <c r="C14" s="19">
        <v>1979</v>
      </c>
      <c r="D14" s="43" t="s">
        <v>11</v>
      </c>
      <c r="E14" s="5" t="s">
        <v>143</v>
      </c>
      <c r="F14" s="61" t="s">
        <v>76</v>
      </c>
      <c r="G14" s="31">
        <f>T14+U14</f>
        <v>117</v>
      </c>
      <c r="H14" s="8"/>
      <c r="I14" s="6"/>
      <c r="J14" s="5"/>
      <c r="K14" s="8"/>
      <c r="L14" s="117"/>
      <c r="M14" s="6"/>
      <c r="N14" s="5"/>
      <c r="O14" s="8"/>
      <c r="P14" s="158"/>
      <c r="Q14" s="38"/>
      <c r="R14" s="8"/>
      <c r="S14" s="6"/>
      <c r="T14" s="8">
        <v>49</v>
      </c>
      <c r="U14" s="6">
        <v>68</v>
      </c>
      <c r="V14" s="251"/>
      <c r="W14" s="252"/>
      <c r="X14" s="8"/>
      <c r="Y14" s="158"/>
      <c r="Z14" s="38"/>
    </row>
    <row r="15" spans="1:26" x14ac:dyDescent="0.3">
      <c r="A15" s="61">
        <f>RANK(G15,G$4:G$26,0)</f>
        <v>12</v>
      </c>
      <c r="B15" s="11" t="s">
        <v>17</v>
      </c>
      <c r="C15" s="19">
        <v>2002</v>
      </c>
      <c r="D15" s="43" t="s">
        <v>8</v>
      </c>
      <c r="E15" s="5" t="s">
        <v>77</v>
      </c>
      <c r="F15" s="61" t="s">
        <v>23</v>
      </c>
      <c r="G15" s="31">
        <f>J15</f>
        <v>110</v>
      </c>
      <c r="H15" s="8"/>
      <c r="I15" s="6"/>
      <c r="J15" s="5">
        <v>110</v>
      </c>
      <c r="K15" s="8"/>
      <c r="L15" s="117"/>
      <c r="M15" s="6"/>
      <c r="N15" s="5"/>
      <c r="O15" s="8"/>
      <c r="P15" s="158"/>
      <c r="Q15" s="38"/>
      <c r="R15" s="8"/>
      <c r="S15" s="6"/>
      <c r="T15" s="8"/>
      <c r="U15" s="6"/>
      <c r="V15" s="251"/>
      <c r="W15" s="252"/>
      <c r="X15" s="8"/>
      <c r="Y15" s="158"/>
      <c r="Z15" s="38"/>
    </row>
    <row r="16" spans="1:26" x14ac:dyDescent="0.3">
      <c r="A16" s="61">
        <f>RANK(G16,G$4:G$26,0)</f>
        <v>13</v>
      </c>
      <c r="B16" s="11" t="s">
        <v>142</v>
      </c>
      <c r="C16" s="19">
        <v>1979</v>
      </c>
      <c r="D16" s="43" t="s">
        <v>11</v>
      </c>
      <c r="E16" s="5" t="s">
        <v>144</v>
      </c>
      <c r="F16" s="61" t="s">
        <v>76</v>
      </c>
      <c r="G16" s="31">
        <f>T16+U16</f>
        <v>106</v>
      </c>
      <c r="H16" s="8"/>
      <c r="I16" s="6"/>
      <c r="J16" s="5"/>
      <c r="K16" s="8"/>
      <c r="L16" s="117"/>
      <c r="M16" s="6"/>
      <c r="N16" s="5"/>
      <c r="O16" s="8"/>
      <c r="P16" s="158"/>
      <c r="Q16" s="38"/>
      <c r="R16" s="8"/>
      <c r="S16" s="6"/>
      <c r="T16" s="8">
        <v>52</v>
      </c>
      <c r="U16" s="6">
        <v>54</v>
      </c>
      <c r="V16" s="251"/>
      <c r="W16" s="252"/>
      <c r="X16" s="8"/>
      <c r="Y16" s="158"/>
      <c r="Z16" s="38"/>
    </row>
    <row r="17" spans="1:26" x14ac:dyDescent="0.3">
      <c r="A17" s="61">
        <f>RANK(G17,G$4:G$26,0)</f>
        <v>14</v>
      </c>
      <c r="B17" s="11" t="s">
        <v>43</v>
      </c>
      <c r="C17" s="19">
        <v>1996</v>
      </c>
      <c r="D17" s="43" t="s">
        <v>8</v>
      </c>
      <c r="E17" s="5" t="s">
        <v>139</v>
      </c>
      <c r="F17" s="61" t="s">
        <v>41</v>
      </c>
      <c r="G17" s="31">
        <f>S17</f>
        <v>102</v>
      </c>
      <c r="H17" s="8"/>
      <c r="I17" s="46"/>
      <c r="J17" s="5"/>
      <c r="K17" s="8"/>
      <c r="L17" s="117"/>
      <c r="M17" s="6"/>
      <c r="N17" s="47"/>
      <c r="O17" s="8"/>
      <c r="P17" s="158"/>
      <c r="Q17" s="38"/>
      <c r="R17" s="8"/>
      <c r="S17" s="6">
        <v>102</v>
      </c>
      <c r="T17" s="8"/>
      <c r="U17" s="6"/>
      <c r="V17" s="251"/>
      <c r="W17" s="252"/>
      <c r="X17" s="8"/>
      <c r="Y17" s="158"/>
      <c r="Z17" s="38"/>
    </row>
    <row r="18" spans="1:26" x14ac:dyDescent="0.3">
      <c r="A18" s="61">
        <f>RANK(G18,G$4:G$26,0)</f>
        <v>15</v>
      </c>
      <c r="B18" s="11" t="s">
        <v>18</v>
      </c>
      <c r="C18" s="19">
        <v>2002</v>
      </c>
      <c r="D18" s="43" t="s">
        <v>8</v>
      </c>
      <c r="E18" s="5" t="s">
        <v>10</v>
      </c>
      <c r="F18" s="82" t="s">
        <v>24</v>
      </c>
      <c r="G18" s="31">
        <f>H18+J18</f>
        <v>91</v>
      </c>
      <c r="H18" s="8">
        <v>0</v>
      </c>
      <c r="I18" s="46" t="s">
        <v>46</v>
      </c>
      <c r="J18" s="5">
        <v>91</v>
      </c>
      <c r="K18" s="8"/>
      <c r="L18" s="117"/>
      <c r="M18" s="6"/>
      <c r="N18" s="47" t="s">
        <v>46</v>
      </c>
      <c r="O18" s="8"/>
      <c r="P18" s="158"/>
      <c r="Q18" s="38"/>
      <c r="R18" s="8"/>
      <c r="S18" s="6"/>
      <c r="T18" s="8"/>
      <c r="U18" s="6"/>
      <c r="V18" s="254"/>
      <c r="W18" s="255"/>
      <c r="X18" s="8"/>
      <c r="Y18" s="158"/>
      <c r="Z18" s="38"/>
    </row>
    <row r="19" spans="1:26" x14ac:dyDescent="0.3">
      <c r="A19" s="61">
        <f>RANK(G19,G$4:G$26,0)</f>
        <v>16</v>
      </c>
      <c r="B19" s="11" t="s">
        <v>43</v>
      </c>
      <c r="C19" s="19">
        <v>1996</v>
      </c>
      <c r="D19" s="43" t="s">
        <v>8</v>
      </c>
      <c r="E19" s="5" t="s">
        <v>44</v>
      </c>
      <c r="F19" s="61" t="s">
        <v>41</v>
      </c>
      <c r="G19" s="31">
        <f>R19</f>
        <v>88</v>
      </c>
      <c r="H19" s="8"/>
      <c r="I19" s="6"/>
      <c r="J19" s="5"/>
      <c r="K19" s="8"/>
      <c r="L19" s="117"/>
      <c r="M19" s="6"/>
      <c r="N19" s="5"/>
      <c r="O19" s="8"/>
      <c r="P19" s="158"/>
      <c r="Q19" s="38"/>
      <c r="R19" s="8">
        <v>88</v>
      </c>
      <c r="S19" s="6"/>
      <c r="T19" s="8"/>
      <c r="U19" s="6"/>
      <c r="V19" s="254"/>
      <c r="W19" s="255"/>
      <c r="X19" s="8"/>
      <c r="Y19" s="158"/>
      <c r="Z19" s="38"/>
    </row>
    <row r="20" spans="1:26" x14ac:dyDescent="0.3">
      <c r="A20" s="61">
        <f>RANK(G20,G$4:G$26,0)</f>
        <v>17</v>
      </c>
      <c r="B20" s="11" t="s">
        <v>47</v>
      </c>
      <c r="C20" s="19">
        <v>2010</v>
      </c>
      <c r="D20" s="43" t="s">
        <v>9</v>
      </c>
      <c r="E20" s="5" t="s">
        <v>80</v>
      </c>
      <c r="F20" s="82" t="s">
        <v>35</v>
      </c>
      <c r="G20" s="31">
        <f>V20</f>
        <v>77</v>
      </c>
      <c r="H20" s="8"/>
      <c r="I20" s="46"/>
      <c r="J20" s="5"/>
      <c r="K20" s="8"/>
      <c r="L20" s="117"/>
      <c r="M20" s="6"/>
      <c r="N20" s="47"/>
      <c r="O20" s="8"/>
      <c r="P20" s="158"/>
      <c r="Q20" s="38"/>
      <c r="R20" s="8"/>
      <c r="S20" s="6"/>
      <c r="T20" s="8"/>
      <c r="U20" s="6"/>
      <c r="V20" s="254">
        <v>77</v>
      </c>
      <c r="W20" s="255"/>
      <c r="X20" s="8"/>
      <c r="Y20" s="158"/>
      <c r="Z20" s="38"/>
    </row>
    <row r="21" spans="1:26" x14ac:dyDescent="0.3">
      <c r="A21" s="61">
        <f>RANK(G21,G$4:G$26,0)</f>
        <v>18</v>
      </c>
      <c r="B21" s="11" t="s">
        <v>100</v>
      </c>
      <c r="C21" s="19">
        <v>2003</v>
      </c>
      <c r="D21" s="43" t="s">
        <v>9</v>
      </c>
      <c r="E21" s="5" t="s">
        <v>108</v>
      </c>
      <c r="F21" s="61" t="s">
        <v>24</v>
      </c>
      <c r="G21" s="31">
        <f>J21</f>
        <v>67</v>
      </c>
      <c r="H21" s="8"/>
      <c r="I21" s="6"/>
      <c r="J21" s="5">
        <v>67</v>
      </c>
      <c r="K21" s="8"/>
      <c r="L21" s="117"/>
      <c r="M21" s="6"/>
      <c r="N21" s="5"/>
      <c r="O21" s="8"/>
      <c r="P21" s="158"/>
      <c r="Q21" s="38"/>
      <c r="R21" s="8"/>
      <c r="S21" s="6"/>
      <c r="T21" s="8"/>
      <c r="U21" s="6"/>
      <c r="V21" s="254"/>
      <c r="W21" s="255"/>
      <c r="X21" s="8"/>
      <c r="Y21" s="158"/>
      <c r="Z21" s="38"/>
    </row>
    <row r="22" spans="1:26" x14ac:dyDescent="0.3">
      <c r="A22" s="61">
        <f>RANK(G22,G$4:G$26,0)</f>
        <v>19</v>
      </c>
      <c r="B22" s="11" t="s">
        <v>28</v>
      </c>
      <c r="C22" s="19">
        <v>2008</v>
      </c>
      <c r="D22" s="43" t="s">
        <v>9</v>
      </c>
      <c r="E22" s="5" t="s">
        <v>123</v>
      </c>
      <c r="F22" s="82" t="s">
        <v>23</v>
      </c>
      <c r="G22" s="31">
        <f>V22</f>
        <v>63</v>
      </c>
      <c r="H22" s="8"/>
      <c r="I22" s="46"/>
      <c r="J22" s="5"/>
      <c r="K22" s="8"/>
      <c r="L22" s="117"/>
      <c r="M22" s="6"/>
      <c r="N22" s="47"/>
      <c r="O22" s="8"/>
      <c r="P22" s="158"/>
      <c r="Q22" s="38"/>
      <c r="R22" s="8"/>
      <c r="S22" s="6"/>
      <c r="T22" s="8"/>
      <c r="U22" s="6"/>
      <c r="V22" s="254">
        <v>63</v>
      </c>
      <c r="W22" s="255"/>
      <c r="X22" s="8"/>
      <c r="Y22" s="158"/>
      <c r="Z22" s="38"/>
    </row>
    <row r="23" spans="1:26" x14ac:dyDescent="0.3">
      <c r="A23" s="61">
        <f>RANK(G23,G$4:G$26,0)</f>
        <v>20</v>
      </c>
      <c r="B23" s="11" t="s">
        <v>39</v>
      </c>
      <c r="C23" s="19" t="s">
        <v>148</v>
      </c>
      <c r="D23" s="43" t="s">
        <v>9</v>
      </c>
      <c r="E23" s="5" t="s">
        <v>81</v>
      </c>
      <c r="F23" s="82" t="s">
        <v>45</v>
      </c>
      <c r="G23" s="31">
        <f>V23</f>
        <v>58</v>
      </c>
      <c r="H23" s="8"/>
      <c r="I23" s="46"/>
      <c r="J23" s="5"/>
      <c r="K23" s="8"/>
      <c r="L23" s="117"/>
      <c r="M23" s="6"/>
      <c r="N23" s="47"/>
      <c r="O23" s="8"/>
      <c r="P23" s="158"/>
      <c r="Q23" s="38"/>
      <c r="R23" s="8"/>
      <c r="S23" s="6"/>
      <c r="T23" s="8"/>
      <c r="U23" s="6"/>
      <c r="V23" s="254">
        <v>58</v>
      </c>
      <c r="W23" s="255"/>
      <c r="X23" s="8"/>
      <c r="Y23" s="158"/>
      <c r="Z23" s="38"/>
    </row>
    <row r="24" spans="1:26" x14ac:dyDescent="0.3">
      <c r="A24" s="61">
        <f>RANK(G24,G$4:G$26,0)</f>
        <v>21</v>
      </c>
      <c r="B24" s="11" t="s">
        <v>34</v>
      </c>
      <c r="C24" s="19" t="s">
        <v>148</v>
      </c>
      <c r="D24" s="43" t="s">
        <v>9</v>
      </c>
      <c r="E24" s="5" t="s">
        <v>82</v>
      </c>
      <c r="F24" s="82" t="s">
        <v>35</v>
      </c>
      <c r="G24" s="31">
        <f>V24</f>
        <v>0</v>
      </c>
      <c r="H24" s="8"/>
      <c r="I24" s="46"/>
      <c r="J24" s="5"/>
      <c r="K24" s="8"/>
      <c r="L24" s="117"/>
      <c r="M24" s="6"/>
      <c r="N24" s="47"/>
      <c r="O24" s="8"/>
      <c r="P24" s="158"/>
      <c r="Q24" s="38"/>
      <c r="R24" s="8"/>
      <c r="S24" s="6"/>
      <c r="T24" s="8"/>
      <c r="U24" s="6"/>
      <c r="V24" s="254">
        <v>0</v>
      </c>
      <c r="W24" s="255"/>
      <c r="X24" s="8"/>
      <c r="Y24" s="158"/>
      <c r="Z24" s="38"/>
    </row>
    <row r="25" spans="1:26" x14ac:dyDescent="0.3">
      <c r="A25" s="61">
        <f>RANK(G25,G$4:G$26,0)</f>
        <v>21</v>
      </c>
      <c r="B25" s="11" t="s">
        <v>104</v>
      </c>
      <c r="C25" s="19">
        <v>2004</v>
      </c>
      <c r="D25" s="43" t="s">
        <v>9</v>
      </c>
      <c r="E25" s="5" t="s">
        <v>105</v>
      </c>
      <c r="F25" s="61" t="s">
        <v>23</v>
      </c>
      <c r="G25" s="31">
        <f>J25</f>
        <v>0</v>
      </c>
      <c r="H25" s="8"/>
      <c r="I25" s="6"/>
      <c r="J25" s="5">
        <v>0</v>
      </c>
      <c r="K25" s="8"/>
      <c r="L25" s="117"/>
      <c r="M25" s="6"/>
      <c r="N25" s="5"/>
      <c r="O25" s="8"/>
      <c r="P25" s="158"/>
      <c r="Q25" s="38"/>
      <c r="R25" s="8"/>
      <c r="S25" s="6"/>
      <c r="T25" s="8"/>
      <c r="U25" s="6"/>
      <c r="V25" s="254"/>
      <c r="W25" s="255"/>
      <c r="X25" s="8"/>
      <c r="Y25" s="158"/>
      <c r="Z25" s="38"/>
    </row>
    <row r="26" spans="1:26" x14ac:dyDescent="0.3">
      <c r="A26" s="61"/>
      <c r="B26" s="11" t="s">
        <v>16</v>
      </c>
      <c r="C26" s="19">
        <v>1999</v>
      </c>
      <c r="D26" s="43" t="s">
        <v>8</v>
      </c>
      <c r="E26" s="5" t="s">
        <v>14</v>
      </c>
      <c r="F26" s="61" t="s">
        <v>23</v>
      </c>
      <c r="G26" s="31" t="s">
        <v>52</v>
      </c>
      <c r="H26" s="45" t="s">
        <v>46</v>
      </c>
      <c r="I26" s="6"/>
      <c r="J26" s="5"/>
      <c r="K26" s="8"/>
      <c r="L26" s="117"/>
      <c r="M26" s="6"/>
      <c r="N26" s="5"/>
      <c r="O26" s="8"/>
      <c r="P26" s="158"/>
      <c r="Q26" s="38"/>
      <c r="R26" s="8"/>
      <c r="S26" s="6"/>
      <c r="T26" s="8"/>
      <c r="U26" s="6"/>
      <c r="V26" s="254"/>
      <c r="W26" s="255"/>
      <c r="X26" s="8"/>
      <c r="Y26" s="158"/>
      <c r="Z26" s="38"/>
    </row>
    <row r="27" spans="1:26" ht="15" thickBot="1" x14ac:dyDescent="0.35">
      <c r="A27" s="126"/>
      <c r="B27" s="127"/>
      <c r="C27" s="120"/>
      <c r="D27" s="121"/>
      <c r="E27" s="128"/>
      <c r="F27" s="126"/>
      <c r="G27" s="56"/>
      <c r="H27" s="129"/>
      <c r="I27" s="130"/>
      <c r="J27" s="128"/>
      <c r="K27" s="129"/>
      <c r="L27" s="131"/>
      <c r="M27" s="130"/>
      <c r="N27" s="128"/>
      <c r="O27" s="129"/>
      <c r="P27" s="134"/>
      <c r="Q27" s="133"/>
      <c r="R27" s="129"/>
      <c r="S27" s="130"/>
      <c r="T27" s="129"/>
      <c r="U27" s="130"/>
      <c r="V27" s="256"/>
      <c r="W27" s="257"/>
      <c r="X27" s="129"/>
      <c r="Y27" s="134"/>
      <c r="Z27" s="133"/>
    </row>
  </sheetData>
  <sortState ref="A4:Z25">
    <sortCondition ref="A4:A25"/>
  </sortState>
  <mergeCells count="11">
    <mergeCell ref="X2:Z2"/>
    <mergeCell ref="V2:W2"/>
    <mergeCell ref="T2:U2"/>
    <mergeCell ref="R2:S2"/>
    <mergeCell ref="A2:A3"/>
    <mergeCell ref="B2:D2"/>
    <mergeCell ref="G2:G3"/>
    <mergeCell ref="H2:I2"/>
    <mergeCell ref="F2:F3"/>
    <mergeCell ref="K2:M2"/>
    <mergeCell ref="O2:Q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Normal="100" zoomScaleSheetLayoutView="85" workbookViewId="0">
      <selection activeCell="A2" sqref="A2:A3"/>
    </sheetView>
  </sheetViews>
  <sheetFormatPr defaultRowHeight="14.4" x14ac:dyDescent="0.3"/>
  <cols>
    <col min="1" max="1" width="4.6640625" customWidth="1"/>
    <col min="2" max="2" width="24.33203125" bestFit="1" customWidth="1"/>
    <col min="3" max="3" width="7.21875" customWidth="1"/>
    <col min="4" max="4" width="8.5546875" customWidth="1"/>
    <col min="5" max="5" width="18.77734375" customWidth="1"/>
    <col min="6" max="6" width="18.77734375" style="80" customWidth="1"/>
    <col min="7" max="7" width="6.77734375" customWidth="1"/>
    <col min="8" max="10" width="7.21875" customWidth="1"/>
    <col min="11" max="12" width="7.21875" style="3" customWidth="1"/>
    <col min="13" max="22" width="7.21875" customWidth="1"/>
  </cols>
  <sheetData>
    <row r="1" spans="1:22" ht="15" thickBot="1" x14ac:dyDescent="0.35">
      <c r="A1" t="s">
        <v>158</v>
      </c>
    </row>
    <row r="2" spans="1:22" ht="48.75" customHeight="1" thickBot="1" x14ac:dyDescent="0.35">
      <c r="A2" s="280" t="s">
        <v>0</v>
      </c>
      <c r="B2" s="294" t="s">
        <v>1</v>
      </c>
      <c r="C2" s="283"/>
      <c r="D2" s="284"/>
      <c r="E2" s="40" t="s">
        <v>2</v>
      </c>
      <c r="F2" s="289" t="s">
        <v>22</v>
      </c>
      <c r="G2" s="285" t="s">
        <v>3</v>
      </c>
      <c r="H2" s="295" t="s">
        <v>78</v>
      </c>
      <c r="I2" s="296"/>
      <c r="J2" s="297"/>
      <c r="K2" s="144" t="s">
        <v>97</v>
      </c>
      <c r="L2" s="144" t="s">
        <v>106</v>
      </c>
      <c r="M2" s="74" t="s">
        <v>116</v>
      </c>
      <c r="N2" s="298" t="s">
        <v>122</v>
      </c>
      <c r="O2" s="299"/>
      <c r="P2" s="300"/>
      <c r="Q2" s="232" t="s">
        <v>138</v>
      </c>
      <c r="R2" s="246" t="s">
        <v>140</v>
      </c>
      <c r="S2" s="292" t="s">
        <v>147</v>
      </c>
      <c r="T2" s="293"/>
      <c r="U2" s="287" t="s">
        <v>155</v>
      </c>
      <c r="V2" s="288"/>
    </row>
    <row r="3" spans="1:22" ht="15" thickBot="1" x14ac:dyDescent="0.35">
      <c r="A3" s="281"/>
      <c r="B3" s="62" t="s">
        <v>4</v>
      </c>
      <c r="C3" s="1" t="s">
        <v>5</v>
      </c>
      <c r="D3" s="63" t="s">
        <v>6</v>
      </c>
      <c r="E3" s="64" t="s">
        <v>7</v>
      </c>
      <c r="F3" s="290"/>
      <c r="G3" s="286"/>
      <c r="H3" s="75">
        <v>140</v>
      </c>
      <c r="I3" s="163">
        <v>130</v>
      </c>
      <c r="J3" s="76">
        <v>150</v>
      </c>
      <c r="K3" s="53">
        <v>130</v>
      </c>
      <c r="L3" s="53">
        <v>140</v>
      </c>
      <c r="M3" s="53">
        <v>135</v>
      </c>
      <c r="N3" s="75">
        <v>130</v>
      </c>
      <c r="O3" s="163">
        <v>135</v>
      </c>
      <c r="P3" s="76">
        <v>150</v>
      </c>
      <c r="Q3" s="110">
        <v>130</v>
      </c>
      <c r="R3" s="110">
        <v>130</v>
      </c>
      <c r="S3" s="75">
        <v>140</v>
      </c>
      <c r="T3" s="76">
        <v>130</v>
      </c>
      <c r="U3" s="109">
        <v>130</v>
      </c>
      <c r="V3" s="111">
        <v>140</v>
      </c>
    </row>
    <row r="4" spans="1:22" x14ac:dyDescent="0.3">
      <c r="A4" s="105">
        <f t="shared" ref="A4:A17" si="0">RANK(G4,G$4:G$20,0)</f>
        <v>1</v>
      </c>
      <c r="B4" s="11" t="s">
        <v>37</v>
      </c>
      <c r="C4" s="18">
        <v>2008</v>
      </c>
      <c r="D4" s="23" t="s">
        <v>8</v>
      </c>
      <c r="E4" s="26" t="s">
        <v>38</v>
      </c>
      <c r="F4" s="81" t="s">
        <v>35</v>
      </c>
      <c r="G4" s="60">
        <f>H4+J4+N4+P4+U4+S4+T4+V4</f>
        <v>766</v>
      </c>
      <c r="H4" s="330">
        <v>91</v>
      </c>
      <c r="I4" s="152"/>
      <c r="J4" s="205">
        <v>118</v>
      </c>
      <c r="K4" s="88"/>
      <c r="L4" s="54"/>
      <c r="M4" s="54"/>
      <c r="N4" s="330">
        <v>110</v>
      </c>
      <c r="O4" s="152"/>
      <c r="P4" s="205">
        <v>148</v>
      </c>
      <c r="Q4" s="36"/>
      <c r="R4" s="36">
        <v>26</v>
      </c>
      <c r="S4" s="330">
        <v>96</v>
      </c>
      <c r="T4" s="205">
        <v>80</v>
      </c>
      <c r="U4" s="262">
        <v>32</v>
      </c>
      <c r="V4" s="204">
        <v>91</v>
      </c>
    </row>
    <row r="5" spans="1:22" x14ac:dyDescent="0.3">
      <c r="A5" s="61">
        <f t="shared" si="0"/>
        <v>2</v>
      </c>
      <c r="B5" s="11" t="s">
        <v>39</v>
      </c>
      <c r="C5" s="18">
        <v>2009</v>
      </c>
      <c r="D5" s="23" t="s">
        <v>9</v>
      </c>
      <c r="E5" s="26" t="s">
        <v>81</v>
      </c>
      <c r="F5" s="61" t="s">
        <v>45</v>
      </c>
      <c r="G5" s="55">
        <f>I5+N5+O5+P5+Q5+S5+T5</f>
        <v>625</v>
      </c>
      <c r="H5" s="24"/>
      <c r="I5" s="164">
        <v>41</v>
      </c>
      <c r="J5" s="6"/>
      <c r="K5" s="38"/>
      <c r="L5" s="38"/>
      <c r="M5" s="38"/>
      <c r="N5" s="24">
        <v>90</v>
      </c>
      <c r="O5" s="164">
        <v>112</v>
      </c>
      <c r="P5" s="6">
        <v>124</v>
      </c>
      <c r="Q5" s="162">
        <v>100</v>
      </c>
      <c r="R5" s="162"/>
      <c r="S5" s="147">
        <v>58</v>
      </c>
      <c r="T5" s="169">
        <v>100</v>
      </c>
      <c r="U5" s="24"/>
      <c r="V5" s="6"/>
    </row>
    <row r="6" spans="1:22" x14ac:dyDescent="0.3">
      <c r="A6" s="61">
        <f t="shared" si="0"/>
        <v>3</v>
      </c>
      <c r="B6" s="11" t="s">
        <v>34</v>
      </c>
      <c r="C6" s="19">
        <v>2009</v>
      </c>
      <c r="D6" s="25" t="s">
        <v>9</v>
      </c>
      <c r="E6" s="26" t="s">
        <v>82</v>
      </c>
      <c r="F6" s="81" t="s">
        <v>35</v>
      </c>
      <c r="G6" s="55">
        <f>I6+N6+P6+S6+T6</f>
        <v>187</v>
      </c>
      <c r="H6" s="8"/>
      <c r="I6" s="117">
        <v>31</v>
      </c>
      <c r="J6" s="34"/>
      <c r="K6" s="89"/>
      <c r="L6" s="38"/>
      <c r="M6" s="38"/>
      <c r="N6" s="8">
        <v>100</v>
      </c>
      <c r="O6" s="117"/>
      <c r="P6" s="34">
        <v>0</v>
      </c>
      <c r="Q6" s="5"/>
      <c r="R6" s="5"/>
      <c r="S6" s="8">
        <v>0</v>
      </c>
      <c r="T6" s="34">
        <v>56</v>
      </c>
      <c r="U6" s="8"/>
      <c r="V6" s="34"/>
    </row>
    <row r="7" spans="1:22" x14ac:dyDescent="0.3">
      <c r="A7" s="61">
        <f t="shared" si="0"/>
        <v>4</v>
      </c>
      <c r="B7" s="11" t="s">
        <v>47</v>
      </c>
      <c r="C7" s="18">
        <v>2009</v>
      </c>
      <c r="D7" s="23" t="s">
        <v>9</v>
      </c>
      <c r="E7" s="26" t="s">
        <v>80</v>
      </c>
      <c r="F7" s="61" t="s">
        <v>35</v>
      </c>
      <c r="G7" s="55">
        <f>I7+S7+T7</f>
        <v>169</v>
      </c>
      <c r="H7" s="8"/>
      <c r="I7" s="117">
        <v>46</v>
      </c>
      <c r="J7" s="34"/>
      <c r="K7" s="38"/>
      <c r="L7" s="38"/>
      <c r="M7" s="38"/>
      <c r="N7" s="8"/>
      <c r="O7" s="117"/>
      <c r="P7" s="34"/>
      <c r="Q7" s="5"/>
      <c r="R7" s="5"/>
      <c r="S7" s="8">
        <v>77</v>
      </c>
      <c r="T7" s="34">
        <v>46</v>
      </c>
      <c r="U7" s="8"/>
      <c r="V7" s="34"/>
    </row>
    <row r="8" spans="1:22" x14ac:dyDescent="0.3">
      <c r="A8" s="61">
        <f t="shared" si="0"/>
        <v>5</v>
      </c>
      <c r="B8" s="103" t="s">
        <v>34</v>
      </c>
      <c r="C8" s="19">
        <v>2009</v>
      </c>
      <c r="D8" s="25" t="s">
        <v>9</v>
      </c>
      <c r="E8" s="26" t="s">
        <v>36</v>
      </c>
      <c r="F8" s="81" t="s">
        <v>35</v>
      </c>
      <c r="G8" s="55">
        <f>I8+T8</f>
        <v>132</v>
      </c>
      <c r="H8" s="8"/>
      <c r="I8" s="117">
        <v>22</v>
      </c>
      <c r="J8" s="34"/>
      <c r="K8" s="89"/>
      <c r="L8" s="38"/>
      <c r="M8" s="38"/>
      <c r="N8" s="8"/>
      <c r="O8" s="117"/>
      <c r="P8" s="34"/>
      <c r="Q8" s="5"/>
      <c r="R8" s="5"/>
      <c r="S8" s="8"/>
      <c r="T8" s="34">
        <v>110</v>
      </c>
      <c r="U8" s="8"/>
      <c r="V8" s="34"/>
    </row>
    <row r="9" spans="1:22" x14ac:dyDescent="0.3">
      <c r="A9" s="61">
        <f t="shared" si="0"/>
        <v>6</v>
      </c>
      <c r="B9" s="103" t="s">
        <v>26</v>
      </c>
      <c r="C9" s="19">
        <v>2008</v>
      </c>
      <c r="D9" s="25" t="s">
        <v>8</v>
      </c>
      <c r="E9" s="26" t="s">
        <v>27</v>
      </c>
      <c r="F9" s="81" t="s">
        <v>23</v>
      </c>
      <c r="G9" s="55">
        <f>I9</f>
        <v>110</v>
      </c>
      <c r="H9" s="8"/>
      <c r="I9" s="117">
        <v>110</v>
      </c>
      <c r="J9" s="34"/>
      <c r="K9" s="89"/>
      <c r="L9" s="38"/>
      <c r="M9" s="38"/>
      <c r="N9" s="8"/>
      <c r="O9" s="117"/>
      <c r="P9" s="34"/>
      <c r="Q9" s="5"/>
      <c r="R9" s="5"/>
      <c r="S9" s="8"/>
      <c r="T9" s="34"/>
      <c r="U9" s="8"/>
      <c r="V9" s="34"/>
    </row>
    <row r="10" spans="1:22" x14ac:dyDescent="0.3">
      <c r="A10" s="61">
        <f t="shared" si="0"/>
        <v>7</v>
      </c>
      <c r="B10" s="103" t="s">
        <v>31</v>
      </c>
      <c r="C10" s="18">
        <v>2007</v>
      </c>
      <c r="D10" s="23" t="s">
        <v>9</v>
      </c>
      <c r="E10" s="5" t="s">
        <v>21</v>
      </c>
      <c r="F10" s="82" t="s">
        <v>24</v>
      </c>
      <c r="G10" s="55">
        <f>I10+N10+O10</f>
        <v>80</v>
      </c>
      <c r="H10" s="24"/>
      <c r="I10" s="164">
        <v>80</v>
      </c>
      <c r="J10" s="6"/>
      <c r="K10" s="38"/>
      <c r="L10" s="38"/>
      <c r="M10" s="38"/>
      <c r="N10" s="24">
        <v>0</v>
      </c>
      <c r="O10" s="164">
        <v>0</v>
      </c>
      <c r="P10" s="46" t="s">
        <v>46</v>
      </c>
      <c r="Q10" s="26">
        <v>0</v>
      </c>
      <c r="R10" s="26"/>
      <c r="S10" s="24"/>
      <c r="T10" s="6"/>
      <c r="U10" s="24"/>
      <c r="V10" s="6"/>
    </row>
    <row r="11" spans="1:22" x14ac:dyDescent="0.3">
      <c r="A11" s="61">
        <f t="shared" si="0"/>
        <v>7</v>
      </c>
      <c r="B11" s="103" t="s">
        <v>39</v>
      </c>
      <c r="C11" s="18">
        <v>2009</v>
      </c>
      <c r="D11" s="23" t="s">
        <v>9</v>
      </c>
      <c r="E11" s="26" t="s">
        <v>27</v>
      </c>
      <c r="F11" s="61" t="s">
        <v>45</v>
      </c>
      <c r="G11" s="55">
        <f>N11</f>
        <v>80</v>
      </c>
      <c r="H11" s="24"/>
      <c r="I11" s="164"/>
      <c r="J11" s="6"/>
      <c r="K11" s="38"/>
      <c r="L11" s="38"/>
      <c r="M11" s="38"/>
      <c r="N11" s="24">
        <v>80</v>
      </c>
      <c r="O11" s="164"/>
      <c r="P11" s="46" t="s">
        <v>46</v>
      </c>
      <c r="Q11" s="162"/>
      <c r="R11" s="162"/>
      <c r="S11" s="147"/>
      <c r="T11" s="169" t="s">
        <v>46</v>
      </c>
      <c r="U11" s="24"/>
      <c r="V11" s="6"/>
    </row>
    <row r="12" spans="1:22" x14ac:dyDescent="0.3">
      <c r="A12" s="61">
        <f t="shared" si="0"/>
        <v>9</v>
      </c>
      <c r="B12" s="11" t="s">
        <v>40</v>
      </c>
      <c r="C12" s="19">
        <v>2009</v>
      </c>
      <c r="D12" s="25" t="s">
        <v>9</v>
      </c>
      <c r="E12" s="5" t="s">
        <v>79</v>
      </c>
      <c r="F12" s="82" t="s">
        <v>35</v>
      </c>
      <c r="G12" s="55">
        <f>I12</f>
        <v>51</v>
      </c>
      <c r="H12" s="24"/>
      <c r="I12" s="164">
        <v>51</v>
      </c>
      <c r="J12" s="6"/>
      <c r="K12" s="38"/>
      <c r="L12" s="38"/>
      <c r="M12" s="38"/>
      <c r="N12" s="189"/>
      <c r="O12" s="186"/>
      <c r="P12" s="6"/>
      <c r="Q12" s="26"/>
      <c r="R12" s="26"/>
      <c r="S12" s="24"/>
      <c r="T12" s="6"/>
      <c r="U12" s="24"/>
      <c r="V12" s="6"/>
    </row>
    <row r="13" spans="1:22" x14ac:dyDescent="0.3">
      <c r="A13" s="61">
        <f t="shared" si="0"/>
        <v>10</v>
      </c>
      <c r="B13" s="11" t="s">
        <v>104</v>
      </c>
      <c r="C13" s="19">
        <v>2004</v>
      </c>
      <c r="D13" s="25" t="s">
        <v>9</v>
      </c>
      <c r="E13" s="26" t="s">
        <v>105</v>
      </c>
      <c r="F13" s="81" t="s">
        <v>23</v>
      </c>
      <c r="G13" s="55">
        <f>K13</f>
        <v>26</v>
      </c>
      <c r="H13" s="8"/>
      <c r="I13" s="117"/>
      <c r="J13" s="34"/>
      <c r="K13" s="89">
        <v>26</v>
      </c>
      <c r="L13" s="38">
        <v>0</v>
      </c>
      <c r="M13" s="171" t="s">
        <v>46</v>
      </c>
      <c r="N13" s="190"/>
      <c r="O13" s="158"/>
      <c r="P13" s="34"/>
      <c r="Q13" s="5"/>
      <c r="R13" s="5"/>
      <c r="S13" s="8"/>
      <c r="T13" s="34"/>
      <c r="U13" s="8"/>
      <c r="V13" s="34"/>
    </row>
    <row r="14" spans="1:22" x14ac:dyDescent="0.3">
      <c r="A14" s="61">
        <f t="shared" si="0"/>
        <v>11</v>
      </c>
      <c r="B14" s="11" t="s">
        <v>28</v>
      </c>
      <c r="C14" s="19">
        <v>2008</v>
      </c>
      <c r="D14" s="25" t="s">
        <v>9</v>
      </c>
      <c r="E14" s="5" t="s">
        <v>83</v>
      </c>
      <c r="F14" s="82" t="s">
        <v>23</v>
      </c>
      <c r="G14" s="55">
        <f>I14</f>
        <v>22</v>
      </c>
      <c r="H14" s="24"/>
      <c r="I14" s="164">
        <v>22</v>
      </c>
      <c r="J14" s="6"/>
      <c r="K14" s="38"/>
      <c r="L14" s="38"/>
      <c r="M14" s="38"/>
      <c r="N14" s="189"/>
      <c r="O14" s="186"/>
      <c r="P14" s="6"/>
      <c r="Q14" s="26"/>
      <c r="R14" s="26"/>
      <c r="S14" s="24"/>
      <c r="T14" s="6"/>
      <c r="U14" s="24"/>
      <c r="V14" s="6"/>
    </row>
    <row r="15" spans="1:22" x14ac:dyDescent="0.3">
      <c r="A15" s="61">
        <f t="shared" si="0"/>
        <v>12</v>
      </c>
      <c r="B15" s="11" t="s">
        <v>42</v>
      </c>
      <c r="C15" s="19">
        <v>2007</v>
      </c>
      <c r="D15" s="25" t="s">
        <v>9</v>
      </c>
      <c r="E15" s="5" t="s">
        <v>124</v>
      </c>
      <c r="F15" s="82" t="s">
        <v>23</v>
      </c>
      <c r="G15" s="55">
        <f>N15+O15</f>
        <v>0</v>
      </c>
      <c r="H15" s="24"/>
      <c r="I15" s="164"/>
      <c r="J15" s="6"/>
      <c r="K15" s="38"/>
      <c r="L15" s="38"/>
      <c r="M15" s="38"/>
      <c r="N15" s="24">
        <v>0</v>
      </c>
      <c r="O15" s="164">
        <v>0</v>
      </c>
      <c r="P15" s="46" t="s">
        <v>46</v>
      </c>
      <c r="Q15" s="162"/>
      <c r="R15" s="162"/>
      <c r="S15" s="147"/>
      <c r="T15" s="169"/>
      <c r="U15" s="24"/>
      <c r="V15" s="6"/>
    </row>
    <row r="16" spans="1:22" x14ac:dyDescent="0.3">
      <c r="A16" s="61">
        <f t="shared" si="0"/>
        <v>12</v>
      </c>
      <c r="B16" s="11" t="s">
        <v>28</v>
      </c>
      <c r="C16" s="19">
        <v>2008</v>
      </c>
      <c r="D16" s="25" t="s">
        <v>9</v>
      </c>
      <c r="E16" s="5" t="s">
        <v>123</v>
      </c>
      <c r="F16" s="82" t="s">
        <v>23</v>
      </c>
      <c r="G16" s="55">
        <f>N16</f>
        <v>0</v>
      </c>
      <c r="H16" s="24"/>
      <c r="I16" s="164"/>
      <c r="J16" s="6"/>
      <c r="K16" s="38"/>
      <c r="L16" s="38"/>
      <c r="M16" s="38"/>
      <c r="N16" s="24">
        <v>0</v>
      </c>
      <c r="O16" s="191" t="s">
        <v>46</v>
      </c>
      <c r="P16" s="6"/>
      <c r="Q16" s="162"/>
      <c r="R16" s="162"/>
      <c r="S16" s="147">
        <v>63</v>
      </c>
      <c r="T16" s="169" t="s">
        <v>46</v>
      </c>
      <c r="U16" s="24"/>
      <c r="V16" s="6"/>
    </row>
    <row r="17" spans="1:22" x14ac:dyDescent="0.3">
      <c r="A17" s="61">
        <f t="shared" si="0"/>
        <v>12</v>
      </c>
      <c r="B17" s="173" t="s">
        <v>48</v>
      </c>
      <c r="C17" s="18">
        <v>2009</v>
      </c>
      <c r="D17" s="23" t="s">
        <v>9</v>
      </c>
      <c r="E17" s="26" t="s">
        <v>56</v>
      </c>
      <c r="F17" s="61" t="s">
        <v>35</v>
      </c>
      <c r="G17" s="55">
        <f>I17</f>
        <v>0</v>
      </c>
      <c r="H17" s="24"/>
      <c r="I17" s="164">
        <v>0</v>
      </c>
      <c r="J17" s="6"/>
      <c r="K17" s="38"/>
      <c r="L17" s="38"/>
      <c r="M17" s="38"/>
      <c r="N17" s="24"/>
      <c r="O17" s="164"/>
      <c r="P17" s="6"/>
      <c r="Q17" s="26"/>
      <c r="R17" s="26"/>
      <c r="S17" s="147"/>
      <c r="T17" s="6"/>
      <c r="U17" s="24"/>
      <c r="V17" s="6"/>
    </row>
    <row r="18" spans="1:22" x14ac:dyDescent="0.3">
      <c r="A18" s="61"/>
      <c r="B18" s="11" t="s">
        <v>70</v>
      </c>
      <c r="C18" s="19">
        <v>2009</v>
      </c>
      <c r="D18" s="25" t="s">
        <v>9</v>
      </c>
      <c r="E18" s="5" t="s">
        <v>125</v>
      </c>
      <c r="F18" s="82" t="s">
        <v>23</v>
      </c>
      <c r="G18" s="55" t="s">
        <v>52</v>
      </c>
      <c r="H18" s="24"/>
      <c r="I18" s="164"/>
      <c r="J18" s="6"/>
      <c r="K18" s="38"/>
      <c r="L18" s="38"/>
      <c r="M18" s="38"/>
      <c r="N18" s="147" t="s">
        <v>46</v>
      </c>
      <c r="O18" s="191" t="s">
        <v>46</v>
      </c>
      <c r="P18" s="6"/>
      <c r="Q18" s="162"/>
      <c r="R18" s="162"/>
      <c r="S18" s="147"/>
      <c r="T18" s="169"/>
      <c r="U18" s="24"/>
      <c r="V18" s="6"/>
    </row>
    <row r="19" spans="1:22" x14ac:dyDescent="0.3">
      <c r="A19" s="61"/>
      <c r="B19" s="11" t="s">
        <v>102</v>
      </c>
      <c r="C19" s="18">
        <v>2006</v>
      </c>
      <c r="D19" s="23" t="s">
        <v>9</v>
      </c>
      <c r="E19" s="26" t="s">
        <v>103</v>
      </c>
      <c r="F19" s="61" t="s">
        <v>41</v>
      </c>
      <c r="G19" s="55" t="s">
        <v>52</v>
      </c>
      <c r="H19" s="24"/>
      <c r="I19" s="164"/>
      <c r="J19" s="6"/>
      <c r="K19" s="171" t="s">
        <v>46</v>
      </c>
      <c r="L19" s="38"/>
      <c r="M19" s="171"/>
      <c r="N19" s="24"/>
      <c r="O19" s="164"/>
      <c r="P19" s="6"/>
      <c r="Q19" s="162"/>
      <c r="R19" s="162"/>
      <c r="S19" s="147"/>
      <c r="T19" s="169"/>
      <c r="U19" s="24"/>
      <c r="V19" s="6"/>
    </row>
    <row r="20" spans="1:22" ht="15" thickBot="1" x14ac:dyDescent="0.35">
      <c r="A20" s="73"/>
      <c r="B20" s="32"/>
      <c r="C20" s="39"/>
      <c r="D20" s="59"/>
      <c r="E20" s="27"/>
      <c r="F20" s="64"/>
      <c r="G20" s="113"/>
      <c r="H20" s="107"/>
      <c r="I20" s="165"/>
      <c r="J20" s="2"/>
      <c r="K20" s="108"/>
      <c r="L20" s="108"/>
      <c r="M20" s="108"/>
      <c r="N20" s="107"/>
      <c r="O20" s="165"/>
      <c r="P20" s="2"/>
      <c r="Q20" s="233"/>
      <c r="R20" s="233"/>
      <c r="S20" s="107"/>
      <c r="T20" s="2"/>
      <c r="U20" s="107"/>
      <c r="V20" s="2"/>
    </row>
  </sheetData>
  <sortState ref="A4:V21">
    <sortCondition ref="A4:A21"/>
  </sortState>
  <mergeCells count="8">
    <mergeCell ref="U2:V2"/>
    <mergeCell ref="S2:T2"/>
    <mergeCell ref="A2:A3"/>
    <mergeCell ref="B2:D2"/>
    <mergeCell ref="G2:G3"/>
    <mergeCell ref="H2:J2"/>
    <mergeCell ref="F2:F3"/>
    <mergeCell ref="N2:P2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7"/>
  <sheetViews>
    <sheetView zoomScale="55" zoomScaleNormal="55" zoomScaleSheetLayoutView="7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.6640625" customWidth="1"/>
    <col min="2" max="2" width="23.77734375" bestFit="1" customWidth="1"/>
    <col min="3" max="3" width="7.44140625" customWidth="1"/>
    <col min="4" max="4" width="8.44140625" customWidth="1"/>
    <col min="5" max="5" width="19.77734375" customWidth="1"/>
    <col min="6" max="6" width="6.77734375" customWidth="1"/>
    <col min="7" max="38" width="7.21875" customWidth="1"/>
    <col min="39" max="39" width="16.77734375" customWidth="1"/>
    <col min="40" max="232" width="8.77734375" customWidth="1"/>
    <col min="233" max="233" width="36.44140625" customWidth="1"/>
    <col min="234" max="237" width="6.77734375" customWidth="1"/>
  </cols>
  <sheetData>
    <row r="1" spans="1:237" ht="18.75" customHeight="1" thickBot="1" x14ac:dyDescent="0.35">
      <c r="A1" t="s">
        <v>159</v>
      </c>
      <c r="J1" s="3"/>
      <c r="HZ1" s="3"/>
      <c r="IA1" s="3"/>
      <c r="IB1" s="3"/>
      <c r="IC1" s="3"/>
    </row>
    <row r="2" spans="1:237" ht="48.75" customHeight="1" thickBot="1" x14ac:dyDescent="0.35">
      <c r="A2" s="280" t="s">
        <v>0</v>
      </c>
      <c r="B2" s="282" t="s">
        <v>1</v>
      </c>
      <c r="C2" s="283"/>
      <c r="D2" s="301"/>
      <c r="E2" s="289" t="s">
        <v>22</v>
      </c>
      <c r="F2" s="285" t="s">
        <v>3</v>
      </c>
      <c r="G2" s="287" t="s">
        <v>53</v>
      </c>
      <c r="H2" s="302"/>
      <c r="I2" s="302"/>
      <c r="J2" s="303"/>
      <c r="K2" s="144" t="s">
        <v>58</v>
      </c>
      <c r="L2" s="287" t="s">
        <v>86</v>
      </c>
      <c r="M2" s="288"/>
      <c r="N2" s="287" t="s">
        <v>97</v>
      </c>
      <c r="O2" s="288"/>
      <c r="P2" s="287" t="s">
        <v>107</v>
      </c>
      <c r="Q2" s="288"/>
      <c r="R2" s="144" t="s">
        <v>106</v>
      </c>
      <c r="S2" s="287" t="s">
        <v>116</v>
      </c>
      <c r="T2" s="288"/>
      <c r="U2" s="287" t="s">
        <v>118</v>
      </c>
      <c r="V2" s="302"/>
      <c r="W2" s="302"/>
      <c r="X2" s="288"/>
      <c r="Y2" s="287" t="s">
        <v>134</v>
      </c>
      <c r="Z2" s="302"/>
      <c r="AA2" s="302"/>
      <c r="AB2" s="288"/>
      <c r="AC2" s="287" t="s">
        <v>138</v>
      </c>
      <c r="AD2" s="288"/>
      <c r="AE2" s="287" t="s">
        <v>140</v>
      </c>
      <c r="AF2" s="288"/>
      <c r="AG2" s="74" t="s">
        <v>145</v>
      </c>
      <c r="AH2" s="74" t="s">
        <v>150</v>
      </c>
      <c r="AI2" s="287" t="s">
        <v>147</v>
      </c>
      <c r="AJ2" s="288"/>
      <c r="AK2" s="287" t="s">
        <v>155</v>
      </c>
      <c r="AL2" s="288"/>
      <c r="HZ2" s="3"/>
      <c r="IA2" s="3"/>
      <c r="IB2" s="3"/>
      <c r="IC2" s="3"/>
    </row>
    <row r="3" spans="1:237" ht="15" thickBot="1" x14ac:dyDescent="0.35">
      <c r="A3" s="281"/>
      <c r="B3" s="62" t="s">
        <v>4</v>
      </c>
      <c r="C3" s="1" t="s">
        <v>5</v>
      </c>
      <c r="D3" s="63" t="s">
        <v>6</v>
      </c>
      <c r="E3" s="290"/>
      <c r="F3" s="286"/>
      <c r="G3" s="109">
        <v>125</v>
      </c>
      <c r="H3" s="156">
        <v>140</v>
      </c>
      <c r="I3" s="151">
        <v>130</v>
      </c>
      <c r="J3" s="76">
        <v>150</v>
      </c>
      <c r="K3" s="110">
        <v>120</v>
      </c>
      <c r="L3" s="109">
        <v>120</v>
      </c>
      <c r="M3" s="111">
        <v>130</v>
      </c>
      <c r="N3" s="109">
        <v>120</v>
      </c>
      <c r="O3" s="111">
        <v>130</v>
      </c>
      <c r="P3" s="109">
        <v>120</v>
      </c>
      <c r="Q3" s="111">
        <v>140</v>
      </c>
      <c r="R3" s="110">
        <v>120</v>
      </c>
      <c r="S3" s="109">
        <v>125</v>
      </c>
      <c r="T3" s="111">
        <v>135</v>
      </c>
      <c r="U3" s="109">
        <v>120</v>
      </c>
      <c r="V3" s="183">
        <v>125</v>
      </c>
      <c r="W3" s="183">
        <v>125</v>
      </c>
      <c r="X3" s="76">
        <v>130</v>
      </c>
      <c r="Y3" s="109">
        <v>120</v>
      </c>
      <c r="Z3" s="183">
        <v>130</v>
      </c>
      <c r="AA3" s="201">
        <v>120</v>
      </c>
      <c r="AB3" s="111">
        <v>130</v>
      </c>
      <c r="AC3" s="109">
        <v>125</v>
      </c>
      <c r="AD3" s="111">
        <v>130</v>
      </c>
      <c r="AE3" s="109">
        <v>120</v>
      </c>
      <c r="AF3" s="111">
        <v>130</v>
      </c>
      <c r="AG3" s="242">
        <v>120</v>
      </c>
      <c r="AH3" s="242">
        <v>120</v>
      </c>
      <c r="AI3" s="109">
        <v>140</v>
      </c>
      <c r="AJ3" s="111">
        <v>130</v>
      </c>
      <c r="AK3" s="109">
        <v>130</v>
      </c>
      <c r="AL3" s="111">
        <v>140</v>
      </c>
      <c r="HZ3" s="3"/>
      <c r="IA3" s="3"/>
      <c r="IB3" s="3"/>
      <c r="IC3" s="3"/>
    </row>
    <row r="4" spans="1:237" s="3" customFormat="1" x14ac:dyDescent="0.3">
      <c r="A4" s="61">
        <f>RANK(F4,F$4:F$44,0)</f>
        <v>1</v>
      </c>
      <c r="B4" s="104" t="s">
        <v>37</v>
      </c>
      <c r="C4" s="166">
        <v>2008</v>
      </c>
      <c r="D4" s="167" t="s">
        <v>8</v>
      </c>
      <c r="E4" s="168" t="s">
        <v>35</v>
      </c>
      <c r="F4" s="55">
        <f>AI4+J4+AB4+M4+X4+Q4+Z4+T4</f>
        <v>880</v>
      </c>
      <c r="G4" s="101"/>
      <c r="H4" s="272">
        <v>91</v>
      </c>
      <c r="I4" s="152"/>
      <c r="J4" s="203">
        <v>118</v>
      </c>
      <c r="K4" s="36"/>
      <c r="L4" s="44">
        <v>80</v>
      </c>
      <c r="M4" s="204">
        <v>110</v>
      </c>
      <c r="N4" s="175">
        <v>80</v>
      </c>
      <c r="O4" s="176">
        <v>110</v>
      </c>
      <c r="P4" s="44">
        <v>80</v>
      </c>
      <c r="Q4" s="204">
        <v>116</v>
      </c>
      <c r="R4" s="98"/>
      <c r="S4" s="44">
        <v>90</v>
      </c>
      <c r="T4" s="204">
        <v>110</v>
      </c>
      <c r="U4" s="44">
        <v>80</v>
      </c>
      <c r="V4" s="184">
        <v>90</v>
      </c>
      <c r="W4" s="184"/>
      <c r="X4" s="205">
        <v>110</v>
      </c>
      <c r="Y4" s="44"/>
      <c r="Z4" s="206">
        <v>110</v>
      </c>
      <c r="AA4" s="104"/>
      <c r="AB4" s="204">
        <v>110</v>
      </c>
      <c r="AC4" s="44"/>
      <c r="AD4" s="88"/>
      <c r="AE4" s="44">
        <v>45</v>
      </c>
      <c r="AF4" s="88">
        <v>26</v>
      </c>
      <c r="AG4" s="98"/>
      <c r="AH4" s="98"/>
      <c r="AI4" s="262">
        <v>96</v>
      </c>
      <c r="AJ4" s="267">
        <v>80</v>
      </c>
      <c r="AK4" s="312">
        <v>32</v>
      </c>
      <c r="AL4" s="313">
        <v>91</v>
      </c>
      <c r="AM4" s="52"/>
    </row>
    <row r="5" spans="1:237" s="3" customFormat="1" x14ac:dyDescent="0.3">
      <c r="A5" s="61">
        <f>RANK(F5,F$4:F$44,0)</f>
        <v>2</v>
      </c>
      <c r="B5" s="103" t="s">
        <v>39</v>
      </c>
      <c r="C5" s="21">
        <v>2009</v>
      </c>
      <c r="D5" s="57" t="s">
        <v>9</v>
      </c>
      <c r="E5" s="61" t="s">
        <v>45</v>
      </c>
      <c r="F5" s="55">
        <f>AI5+Z5+AD5+V5+M67+M5+AJ5+AB5+T5</f>
        <v>674</v>
      </c>
      <c r="G5" s="273">
        <v>45</v>
      </c>
      <c r="H5" s="157"/>
      <c r="I5" s="234">
        <v>41</v>
      </c>
      <c r="J5" s="10"/>
      <c r="K5" s="12">
        <v>21</v>
      </c>
      <c r="L5" s="100">
        <v>31</v>
      </c>
      <c r="M5" s="209">
        <v>90</v>
      </c>
      <c r="N5" s="100"/>
      <c r="O5" s="91"/>
      <c r="P5" s="100"/>
      <c r="Q5" s="91"/>
      <c r="R5" s="275">
        <v>45</v>
      </c>
      <c r="S5" s="100">
        <v>40</v>
      </c>
      <c r="T5" s="209">
        <v>66</v>
      </c>
      <c r="U5" s="100">
        <v>35</v>
      </c>
      <c r="V5" s="210">
        <v>70</v>
      </c>
      <c r="W5" s="185"/>
      <c r="X5" s="200" t="s">
        <v>121</v>
      </c>
      <c r="Y5" s="100"/>
      <c r="Z5" s="210">
        <v>94</v>
      </c>
      <c r="AA5" s="103"/>
      <c r="AB5" s="209">
        <v>96</v>
      </c>
      <c r="AC5" s="100">
        <v>36</v>
      </c>
      <c r="AD5" s="209">
        <v>100</v>
      </c>
      <c r="AE5" s="100"/>
      <c r="AF5" s="209"/>
      <c r="AG5" s="243"/>
      <c r="AH5" s="243"/>
      <c r="AI5" s="208">
        <v>58</v>
      </c>
      <c r="AJ5" s="209">
        <v>100</v>
      </c>
      <c r="AK5" s="314"/>
      <c r="AL5" s="315"/>
      <c r="AM5" s="52"/>
    </row>
    <row r="6" spans="1:237" s="3" customFormat="1" x14ac:dyDescent="0.3">
      <c r="A6" s="61">
        <f>RANK(F6,F$4:F$44,0)</f>
        <v>3</v>
      </c>
      <c r="B6" s="103" t="s">
        <v>34</v>
      </c>
      <c r="C6" s="21">
        <v>2009</v>
      </c>
      <c r="D6" s="57" t="s">
        <v>9</v>
      </c>
      <c r="E6" s="61" t="s">
        <v>35</v>
      </c>
      <c r="F6" s="55">
        <f>G6+AB6+W6+Z6+P6+Q6+T6+AJ6</f>
        <v>661</v>
      </c>
      <c r="G6" s="211">
        <v>40</v>
      </c>
      <c r="H6" s="158"/>
      <c r="I6" s="117">
        <v>27</v>
      </c>
      <c r="J6" s="6"/>
      <c r="K6" s="5"/>
      <c r="L6" s="24">
        <v>0</v>
      </c>
      <c r="M6" s="89">
        <v>0</v>
      </c>
      <c r="N6" s="227">
        <v>41</v>
      </c>
      <c r="O6" s="228">
        <v>0</v>
      </c>
      <c r="P6" s="214">
        <v>60</v>
      </c>
      <c r="Q6" s="212">
        <v>130</v>
      </c>
      <c r="R6" s="26"/>
      <c r="S6" s="147" t="s">
        <v>46</v>
      </c>
      <c r="T6" s="212">
        <v>81</v>
      </c>
      <c r="U6" s="145" t="s">
        <v>46</v>
      </c>
      <c r="V6" s="264">
        <v>36</v>
      </c>
      <c r="W6" s="213">
        <v>86</v>
      </c>
      <c r="X6" s="34"/>
      <c r="Y6" s="24"/>
      <c r="Z6" s="213">
        <v>72</v>
      </c>
      <c r="AA6" s="202"/>
      <c r="AB6" s="212">
        <v>82</v>
      </c>
      <c r="AC6" s="24"/>
      <c r="AD6" s="89"/>
      <c r="AE6" s="24"/>
      <c r="AF6" s="89"/>
      <c r="AG6" s="26"/>
      <c r="AH6" s="26"/>
      <c r="AI6" s="251">
        <v>0</v>
      </c>
      <c r="AJ6" s="212">
        <v>110</v>
      </c>
      <c r="AK6" s="316"/>
      <c r="AL6" s="317"/>
      <c r="AM6" s="52"/>
    </row>
    <row r="7" spans="1:237" s="3" customFormat="1" x14ac:dyDescent="0.3">
      <c r="A7" s="61">
        <f>RANK(F7,F$4:F$44,0)</f>
        <v>4</v>
      </c>
      <c r="B7" s="103" t="s">
        <v>47</v>
      </c>
      <c r="C7" s="21">
        <v>2010</v>
      </c>
      <c r="D7" s="57" t="s">
        <v>9</v>
      </c>
      <c r="E7" s="61" t="s">
        <v>35</v>
      </c>
      <c r="F7" s="55">
        <f>AI7+AD7+O7+Y7+Q7+AA7+T7+AC7</f>
        <v>647</v>
      </c>
      <c r="G7" s="254">
        <v>55</v>
      </c>
      <c r="H7" s="158"/>
      <c r="I7" s="235">
        <v>46</v>
      </c>
      <c r="J7" s="6"/>
      <c r="K7" s="5"/>
      <c r="L7" s="24"/>
      <c r="M7" s="89"/>
      <c r="N7" s="24"/>
      <c r="O7" s="212">
        <v>80</v>
      </c>
      <c r="P7" s="24">
        <v>0</v>
      </c>
      <c r="Q7" s="212">
        <v>106</v>
      </c>
      <c r="R7" s="26"/>
      <c r="S7" s="24">
        <v>0</v>
      </c>
      <c r="T7" s="212">
        <v>86</v>
      </c>
      <c r="U7" s="276">
        <v>0</v>
      </c>
      <c r="V7" s="186">
        <v>0</v>
      </c>
      <c r="W7" s="186"/>
      <c r="X7" s="34">
        <v>0</v>
      </c>
      <c r="Y7" s="214">
        <v>76</v>
      </c>
      <c r="Z7" s="186">
        <v>0</v>
      </c>
      <c r="AA7" s="277">
        <v>76</v>
      </c>
      <c r="AB7" s="89">
        <v>0</v>
      </c>
      <c r="AC7" s="214">
        <v>90</v>
      </c>
      <c r="AD7" s="212">
        <v>56</v>
      </c>
      <c r="AE7" s="214"/>
      <c r="AF7" s="212"/>
      <c r="AG7" s="26"/>
      <c r="AH7" s="26"/>
      <c r="AI7" s="214">
        <v>77</v>
      </c>
      <c r="AJ7" s="269">
        <v>46</v>
      </c>
      <c r="AK7" s="316"/>
      <c r="AL7" s="317"/>
      <c r="AM7" s="52"/>
    </row>
    <row r="8" spans="1:237" s="3" customFormat="1" x14ac:dyDescent="0.3">
      <c r="A8" s="61">
        <f>RANK(F8,F$4:F$44,0)</f>
        <v>5</v>
      </c>
      <c r="B8" s="103" t="s">
        <v>68</v>
      </c>
      <c r="C8" s="21">
        <v>2010</v>
      </c>
      <c r="D8" s="57" t="s">
        <v>9</v>
      </c>
      <c r="E8" s="61" t="s">
        <v>23</v>
      </c>
      <c r="F8" s="55">
        <f>AD8+N8+O8+P8+R8+AG8+AJ8+AC8</f>
        <v>478</v>
      </c>
      <c r="G8" s="9"/>
      <c r="H8" s="157"/>
      <c r="I8" s="153"/>
      <c r="J8" s="10"/>
      <c r="K8" s="236">
        <v>0</v>
      </c>
      <c r="L8" s="100"/>
      <c r="M8" s="91"/>
      <c r="N8" s="208">
        <v>26</v>
      </c>
      <c r="O8" s="209">
        <v>100</v>
      </c>
      <c r="P8" s="208">
        <v>45</v>
      </c>
      <c r="Q8" s="91"/>
      <c r="R8" s="216">
        <v>80</v>
      </c>
      <c r="S8" s="244">
        <v>0</v>
      </c>
      <c r="T8" s="91"/>
      <c r="U8" s="263">
        <v>0</v>
      </c>
      <c r="V8" s="226">
        <v>0</v>
      </c>
      <c r="W8" s="185"/>
      <c r="X8" s="199">
        <v>0</v>
      </c>
      <c r="Y8" s="100"/>
      <c r="Z8" s="185">
        <v>0</v>
      </c>
      <c r="AA8" s="103"/>
      <c r="AB8" s="91">
        <v>0</v>
      </c>
      <c r="AC8" s="208">
        <v>41</v>
      </c>
      <c r="AD8" s="209">
        <v>61</v>
      </c>
      <c r="AE8" s="208"/>
      <c r="AF8" s="209"/>
      <c r="AG8" s="245">
        <v>35</v>
      </c>
      <c r="AH8" s="266"/>
      <c r="AI8" s="263"/>
      <c r="AJ8" s="209">
        <v>90</v>
      </c>
      <c r="AK8" s="314"/>
      <c r="AL8" s="315"/>
      <c r="AM8" s="52"/>
    </row>
    <row r="9" spans="1:237" s="3" customFormat="1" x14ac:dyDescent="0.3">
      <c r="A9" s="61">
        <f>RANK(F9,F$4:F$44,0)</f>
        <v>6</v>
      </c>
      <c r="B9" s="103" t="s">
        <v>64</v>
      </c>
      <c r="C9" s="21">
        <v>2011</v>
      </c>
      <c r="D9" s="57" t="s">
        <v>9</v>
      </c>
      <c r="E9" s="61" t="s">
        <v>45</v>
      </c>
      <c r="F9" s="55">
        <f>K9+N9+O9+AD9+Z9+AJ9+AB9+AC9</f>
        <v>416</v>
      </c>
      <c r="G9" s="9"/>
      <c r="H9" s="157"/>
      <c r="I9" s="153"/>
      <c r="J9" s="10"/>
      <c r="K9" s="215">
        <v>11</v>
      </c>
      <c r="L9" s="100"/>
      <c r="M9" s="91"/>
      <c r="N9" s="208">
        <v>1</v>
      </c>
      <c r="O9" s="209">
        <v>90</v>
      </c>
      <c r="P9" s="100"/>
      <c r="Q9" s="91"/>
      <c r="R9" s="99"/>
      <c r="S9" s="100"/>
      <c r="T9" s="91"/>
      <c r="U9" s="100"/>
      <c r="V9" s="185"/>
      <c r="W9" s="185"/>
      <c r="X9" s="199"/>
      <c r="Y9" s="237">
        <v>0</v>
      </c>
      <c r="Z9" s="210">
        <v>83</v>
      </c>
      <c r="AA9" s="274">
        <v>0</v>
      </c>
      <c r="AB9" s="209">
        <v>0</v>
      </c>
      <c r="AC9" s="208">
        <v>70</v>
      </c>
      <c r="AD9" s="209">
        <v>110</v>
      </c>
      <c r="AE9" s="208"/>
      <c r="AF9" s="209"/>
      <c r="AG9" s="243"/>
      <c r="AH9" s="243"/>
      <c r="AI9" s="263"/>
      <c r="AJ9" s="209">
        <v>51</v>
      </c>
      <c r="AK9" s="314"/>
      <c r="AL9" s="315"/>
      <c r="AM9" s="52"/>
    </row>
    <row r="10" spans="1:237" s="3" customFormat="1" x14ac:dyDescent="0.3">
      <c r="A10" s="61">
        <f>RANK(F10,F$4:F$44,0)</f>
        <v>7</v>
      </c>
      <c r="B10" s="103" t="s">
        <v>26</v>
      </c>
      <c r="C10" s="20">
        <v>2008</v>
      </c>
      <c r="D10" s="58" t="s">
        <v>8</v>
      </c>
      <c r="E10" s="42" t="s">
        <v>23</v>
      </c>
      <c r="F10" s="55">
        <f>G10+I10+K10+L10+M10</f>
        <v>312</v>
      </c>
      <c r="G10" s="9">
        <v>70</v>
      </c>
      <c r="H10" s="157"/>
      <c r="I10" s="153">
        <v>110</v>
      </c>
      <c r="J10" s="10"/>
      <c r="K10" s="12">
        <v>6</v>
      </c>
      <c r="L10" s="100">
        <v>26</v>
      </c>
      <c r="M10" s="91">
        <v>100</v>
      </c>
      <c r="N10" s="177">
        <v>6</v>
      </c>
      <c r="O10" s="178"/>
      <c r="P10" s="100"/>
      <c r="Q10" s="91"/>
      <c r="R10" s="99"/>
      <c r="S10" s="100"/>
      <c r="T10" s="91"/>
      <c r="U10" s="100"/>
      <c r="V10" s="185"/>
      <c r="W10" s="185"/>
      <c r="X10" s="199"/>
      <c r="Y10" s="100"/>
      <c r="Z10" s="185"/>
      <c r="AA10" s="103"/>
      <c r="AB10" s="91"/>
      <c r="AC10" s="100"/>
      <c r="AD10" s="91"/>
      <c r="AE10" s="100"/>
      <c r="AF10" s="91"/>
      <c r="AG10" s="99"/>
      <c r="AH10" s="99"/>
      <c r="AI10" s="263"/>
      <c r="AJ10" s="268"/>
      <c r="AK10" s="314"/>
      <c r="AL10" s="315"/>
      <c r="AM10" s="52"/>
    </row>
    <row r="11" spans="1:237" s="3" customFormat="1" x14ac:dyDescent="0.3">
      <c r="A11" s="61">
        <f>RANK(F11,F$4:F$44,0)</f>
        <v>8</v>
      </c>
      <c r="B11" s="103" t="s">
        <v>28</v>
      </c>
      <c r="C11" s="21">
        <v>2008</v>
      </c>
      <c r="D11" s="57" t="s">
        <v>9</v>
      </c>
      <c r="E11" s="61" t="s">
        <v>23</v>
      </c>
      <c r="F11" s="55">
        <f>G11+I11+L11+M11+P11+Q11+AI11</f>
        <v>262</v>
      </c>
      <c r="G11" s="9">
        <v>0</v>
      </c>
      <c r="H11" s="157"/>
      <c r="I11" s="153">
        <v>22</v>
      </c>
      <c r="J11" s="10"/>
      <c r="K11" s="12"/>
      <c r="L11" s="100">
        <v>0</v>
      </c>
      <c r="M11" s="91">
        <v>66</v>
      </c>
      <c r="N11" s="177">
        <v>60</v>
      </c>
      <c r="O11" s="178">
        <v>66</v>
      </c>
      <c r="P11" s="100">
        <v>20</v>
      </c>
      <c r="Q11" s="91">
        <v>91</v>
      </c>
      <c r="R11" s="99"/>
      <c r="S11" s="100">
        <v>0</v>
      </c>
      <c r="T11" s="91">
        <v>0</v>
      </c>
      <c r="U11" s="145" t="s">
        <v>46</v>
      </c>
      <c r="V11" s="187" t="s">
        <v>120</v>
      </c>
      <c r="W11" s="185"/>
      <c r="X11" s="200"/>
      <c r="Y11" s="100"/>
      <c r="Z11" s="187" t="s">
        <v>46</v>
      </c>
      <c r="AA11" s="103"/>
      <c r="AB11" s="170" t="s">
        <v>46</v>
      </c>
      <c r="AC11" s="100"/>
      <c r="AD11" s="91"/>
      <c r="AE11" s="100"/>
      <c r="AF11" s="91"/>
      <c r="AG11" s="99"/>
      <c r="AH11" s="99"/>
      <c r="AI11" s="263">
        <v>63</v>
      </c>
      <c r="AJ11" s="271" t="s">
        <v>46</v>
      </c>
      <c r="AK11" s="314"/>
      <c r="AL11" s="318"/>
      <c r="AM11" s="52"/>
    </row>
    <row r="12" spans="1:237" s="3" customFormat="1" x14ac:dyDescent="0.3">
      <c r="A12" s="61">
        <f>RANK(F12,F$4:F$44,0)</f>
        <v>9</v>
      </c>
      <c r="B12" s="103" t="s">
        <v>48</v>
      </c>
      <c r="C12" s="21">
        <v>2009</v>
      </c>
      <c r="D12" s="57" t="s">
        <v>9</v>
      </c>
      <c r="E12" s="61" t="s">
        <v>35</v>
      </c>
      <c r="F12" s="55">
        <f>M12+L12+I12+P12+Q12+T12+Y12+AA12</f>
        <v>224</v>
      </c>
      <c r="G12" s="172" t="s">
        <v>46</v>
      </c>
      <c r="H12" s="157"/>
      <c r="I12" s="217">
        <v>0</v>
      </c>
      <c r="J12" s="10"/>
      <c r="K12" s="12"/>
      <c r="L12" s="208">
        <v>0</v>
      </c>
      <c r="M12" s="209">
        <v>52</v>
      </c>
      <c r="N12" s="100"/>
      <c r="O12" s="91"/>
      <c r="P12" s="208">
        <v>35</v>
      </c>
      <c r="Q12" s="209">
        <v>96</v>
      </c>
      <c r="R12" s="99"/>
      <c r="S12" s="145" t="s">
        <v>46</v>
      </c>
      <c r="T12" s="209">
        <v>0</v>
      </c>
      <c r="U12" s="100"/>
      <c r="V12" s="185"/>
      <c r="W12" s="185"/>
      <c r="X12" s="199"/>
      <c r="Y12" s="208">
        <v>41</v>
      </c>
      <c r="Z12" s="185"/>
      <c r="AA12" s="218">
        <v>0</v>
      </c>
      <c r="AB12" s="91"/>
      <c r="AC12" s="100"/>
      <c r="AD12" s="91"/>
      <c r="AE12" s="100"/>
      <c r="AF12" s="91"/>
      <c r="AG12" s="99"/>
      <c r="AH12" s="99"/>
      <c r="AI12" s="263"/>
      <c r="AJ12" s="268"/>
      <c r="AK12" s="314"/>
      <c r="AL12" s="315"/>
      <c r="AM12" s="52"/>
    </row>
    <row r="13" spans="1:237" s="3" customFormat="1" x14ac:dyDescent="0.3">
      <c r="A13" s="61">
        <f>RANK(F13,F$4:F$44,0)</f>
        <v>10</v>
      </c>
      <c r="B13" s="103" t="s">
        <v>57</v>
      </c>
      <c r="C13" s="21">
        <v>2008</v>
      </c>
      <c r="D13" s="57" t="s">
        <v>8</v>
      </c>
      <c r="E13" s="61" t="s">
        <v>24</v>
      </c>
      <c r="F13" s="55">
        <f>K13+L13+M13</f>
        <v>220</v>
      </c>
      <c r="G13" s="9"/>
      <c r="H13" s="157"/>
      <c r="I13" s="153"/>
      <c r="J13" s="10"/>
      <c r="K13" s="12">
        <v>80</v>
      </c>
      <c r="L13" s="100">
        <v>60</v>
      </c>
      <c r="M13" s="91">
        <v>80</v>
      </c>
      <c r="N13" s="100"/>
      <c r="O13" s="91"/>
      <c r="P13" s="145" t="s">
        <v>46</v>
      </c>
      <c r="Q13" s="91"/>
      <c r="R13" s="99"/>
      <c r="S13" s="100"/>
      <c r="T13" s="91"/>
      <c r="U13" s="100"/>
      <c r="V13" s="185"/>
      <c r="W13" s="185"/>
      <c r="X13" s="199"/>
      <c r="Y13" s="145" t="s">
        <v>46</v>
      </c>
      <c r="Z13" s="185"/>
      <c r="AA13" s="187" t="s">
        <v>46</v>
      </c>
      <c r="AB13" s="91"/>
      <c r="AC13" s="100"/>
      <c r="AD13" s="91"/>
      <c r="AE13" s="100"/>
      <c r="AF13" s="91"/>
      <c r="AG13" s="99"/>
      <c r="AH13" s="99"/>
      <c r="AI13" s="263"/>
      <c r="AJ13" s="268"/>
      <c r="AK13" s="319"/>
      <c r="AL13" s="315"/>
      <c r="AM13" s="52"/>
    </row>
    <row r="14" spans="1:237" s="3" customFormat="1" x14ac:dyDescent="0.3">
      <c r="A14" s="61">
        <f>RANK(F14,F$4:F$44,0)</f>
        <v>11</v>
      </c>
      <c r="B14" s="103" t="s">
        <v>40</v>
      </c>
      <c r="C14" s="21">
        <v>2009</v>
      </c>
      <c r="D14" s="57" t="s">
        <v>9</v>
      </c>
      <c r="E14" s="61" t="s">
        <v>35</v>
      </c>
      <c r="F14" s="55">
        <f>G14+I14+L14+M14+Y14+AA14</f>
        <v>197</v>
      </c>
      <c r="G14" s="9">
        <v>90</v>
      </c>
      <c r="H14" s="157"/>
      <c r="I14" s="153">
        <v>51</v>
      </c>
      <c r="J14" s="10"/>
      <c r="K14" s="12"/>
      <c r="L14" s="100">
        <v>0</v>
      </c>
      <c r="M14" s="91">
        <v>0</v>
      </c>
      <c r="N14" s="100"/>
      <c r="O14" s="91"/>
      <c r="P14" s="100"/>
      <c r="Q14" s="91"/>
      <c r="R14" s="99"/>
      <c r="S14" s="100"/>
      <c r="T14" s="91"/>
      <c r="U14" s="100"/>
      <c r="V14" s="185"/>
      <c r="W14" s="185"/>
      <c r="X14" s="199"/>
      <c r="Y14" s="100">
        <v>0</v>
      </c>
      <c r="Z14" s="185"/>
      <c r="AA14" s="103">
        <v>56</v>
      </c>
      <c r="AB14" s="91"/>
      <c r="AC14" s="100"/>
      <c r="AD14" s="91"/>
      <c r="AE14" s="100"/>
      <c r="AF14" s="91"/>
      <c r="AG14" s="99"/>
      <c r="AH14" s="99"/>
      <c r="AI14" s="263"/>
      <c r="AJ14" s="268"/>
      <c r="AK14" s="314"/>
      <c r="AL14" s="315"/>
      <c r="AM14" s="52"/>
    </row>
    <row r="15" spans="1:237" s="3" customFormat="1" x14ac:dyDescent="0.3">
      <c r="A15" s="61">
        <f>RANK(F15,F$4:F$44,0)</f>
        <v>12</v>
      </c>
      <c r="B15" s="103" t="s">
        <v>117</v>
      </c>
      <c r="C15" s="21">
        <v>2009</v>
      </c>
      <c r="D15" s="57" t="s">
        <v>9</v>
      </c>
      <c r="E15" s="61" t="s">
        <v>23</v>
      </c>
      <c r="F15" s="55">
        <f>S15+U15+V15+X15</f>
        <v>146</v>
      </c>
      <c r="G15" s="9"/>
      <c r="H15" s="157"/>
      <c r="I15" s="153"/>
      <c r="J15" s="10"/>
      <c r="K15" s="12"/>
      <c r="L15" s="100"/>
      <c r="M15" s="91"/>
      <c r="N15" s="177"/>
      <c r="O15" s="178"/>
      <c r="P15" s="100"/>
      <c r="Q15" s="91"/>
      <c r="R15" s="99"/>
      <c r="S15" s="100">
        <v>35</v>
      </c>
      <c r="T15" s="91"/>
      <c r="U15" s="145">
        <v>12</v>
      </c>
      <c r="V15" s="185">
        <v>21</v>
      </c>
      <c r="W15" s="185"/>
      <c r="X15" s="199">
        <v>78</v>
      </c>
      <c r="Y15" s="100"/>
      <c r="Z15" s="185"/>
      <c r="AA15" s="202"/>
      <c r="AB15" s="91"/>
      <c r="AC15" s="100"/>
      <c r="AD15" s="91"/>
      <c r="AE15" s="100"/>
      <c r="AF15" s="91"/>
      <c r="AG15" s="99"/>
      <c r="AH15" s="99"/>
      <c r="AI15" s="263"/>
      <c r="AJ15" s="268"/>
      <c r="AK15" s="314"/>
      <c r="AL15" s="315"/>
      <c r="AM15" s="52"/>
    </row>
    <row r="16" spans="1:237" s="3" customFormat="1" x14ac:dyDescent="0.3">
      <c r="A16" s="61">
        <f>RANK(F16,F$4:F$44,0)</f>
        <v>13</v>
      </c>
      <c r="B16" s="103" t="s">
        <v>60</v>
      </c>
      <c r="C16" s="21">
        <v>2009</v>
      </c>
      <c r="D16" s="57" t="s">
        <v>9</v>
      </c>
      <c r="E16" s="61" t="s">
        <v>24</v>
      </c>
      <c r="F16" s="55">
        <f>K16+L16+P16+Q16</f>
        <v>138</v>
      </c>
      <c r="G16" s="9"/>
      <c r="H16" s="157"/>
      <c r="I16" s="153"/>
      <c r="J16" s="10"/>
      <c r="K16" s="12">
        <v>45</v>
      </c>
      <c r="L16" s="100">
        <v>0</v>
      </c>
      <c r="M16" s="170" t="s">
        <v>46</v>
      </c>
      <c r="N16" s="100"/>
      <c r="O16" s="91"/>
      <c r="P16" s="100">
        <v>11</v>
      </c>
      <c r="Q16" s="91">
        <v>82</v>
      </c>
      <c r="R16" s="99"/>
      <c r="S16" s="100">
        <v>0</v>
      </c>
      <c r="T16" s="91">
        <v>0</v>
      </c>
      <c r="U16" s="100"/>
      <c r="V16" s="185"/>
      <c r="W16" s="185"/>
      <c r="X16" s="199"/>
      <c r="Y16" s="100"/>
      <c r="Z16" s="187" t="s">
        <v>46</v>
      </c>
      <c r="AA16" s="103"/>
      <c r="AB16" s="170" t="s">
        <v>46</v>
      </c>
      <c r="AC16" s="100"/>
      <c r="AD16" s="91"/>
      <c r="AE16" s="100"/>
      <c r="AF16" s="91"/>
      <c r="AG16" s="99"/>
      <c r="AH16" s="99"/>
      <c r="AI16" s="263"/>
      <c r="AJ16" s="268"/>
      <c r="AK16" s="314"/>
      <c r="AL16" s="318"/>
      <c r="AM16" s="52"/>
    </row>
    <row r="17" spans="1:39" s="3" customFormat="1" x14ac:dyDescent="0.3">
      <c r="A17" s="61">
        <f>RANK(F17,F$4:F$44,0)</f>
        <v>14</v>
      </c>
      <c r="B17" s="103" t="s">
        <v>87</v>
      </c>
      <c r="C17" s="21">
        <v>2009</v>
      </c>
      <c r="D17" s="57">
        <v>2</v>
      </c>
      <c r="E17" s="61" t="s">
        <v>35</v>
      </c>
      <c r="F17" s="55">
        <f>L17+M17+R17</f>
        <v>128</v>
      </c>
      <c r="G17" s="9"/>
      <c r="H17" s="157"/>
      <c r="I17" s="153"/>
      <c r="J17" s="10"/>
      <c r="K17" s="12"/>
      <c r="L17" s="100">
        <v>41</v>
      </c>
      <c r="M17" s="91">
        <v>57</v>
      </c>
      <c r="N17" s="100"/>
      <c r="O17" s="91"/>
      <c r="P17" s="100"/>
      <c r="Q17" s="91"/>
      <c r="R17" s="99">
        <v>30</v>
      </c>
      <c r="S17" s="100"/>
      <c r="T17" s="91"/>
      <c r="U17" s="145"/>
      <c r="V17" s="185"/>
      <c r="W17" s="185"/>
      <c r="X17" s="199"/>
      <c r="Y17" s="145" t="s">
        <v>46</v>
      </c>
      <c r="Z17" s="185"/>
      <c r="AA17" s="202" t="s">
        <v>46</v>
      </c>
      <c r="AB17" s="91"/>
      <c r="AC17" s="100"/>
      <c r="AD17" s="91"/>
      <c r="AE17" s="100"/>
      <c r="AF17" s="91"/>
      <c r="AG17" s="99"/>
      <c r="AH17" s="99"/>
      <c r="AI17" s="263"/>
      <c r="AJ17" s="268"/>
      <c r="AK17" s="319"/>
      <c r="AL17" s="315"/>
      <c r="AM17" s="52"/>
    </row>
    <row r="18" spans="1:39" s="3" customFormat="1" x14ac:dyDescent="0.3">
      <c r="A18" s="61">
        <f>RANK(F18,F$4:F$44,0)</f>
        <v>15</v>
      </c>
      <c r="B18" s="103" t="s">
        <v>42</v>
      </c>
      <c r="C18" s="21">
        <v>2007</v>
      </c>
      <c r="D18" s="57" t="s">
        <v>9</v>
      </c>
      <c r="E18" s="61" t="s">
        <v>23</v>
      </c>
      <c r="F18" s="55">
        <f>G18+K18+N18+O18+P18+Q18</f>
        <v>122</v>
      </c>
      <c r="G18" s="9">
        <v>0</v>
      </c>
      <c r="H18" s="157"/>
      <c r="I18" s="153"/>
      <c r="J18" s="10"/>
      <c r="K18" s="12">
        <v>35</v>
      </c>
      <c r="L18" s="100"/>
      <c r="M18" s="91"/>
      <c r="N18" s="100">
        <v>0</v>
      </c>
      <c r="O18" s="91">
        <v>57</v>
      </c>
      <c r="P18" s="100">
        <v>30</v>
      </c>
      <c r="Q18" s="91">
        <v>0</v>
      </c>
      <c r="R18" s="99"/>
      <c r="S18" s="100"/>
      <c r="T18" s="91"/>
      <c r="U18" s="100"/>
      <c r="V18" s="185"/>
      <c r="W18" s="185"/>
      <c r="X18" s="199"/>
      <c r="Y18" s="100"/>
      <c r="Z18" s="185"/>
      <c r="AA18" s="103"/>
      <c r="AB18" s="91"/>
      <c r="AC18" s="100"/>
      <c r="AD18" s="91"/>
      <c r="AE18" s="100"/>
      <c r="AF18" s="91"/>
      <c r="AG18" s="99"/>
      <c r="AH18" s="99"/>
      <c r="AI18" s="263"/>
      <c r="AJ18" s="268"/>
      <c r="AK18" s="314"/>
      <c r="AL18" s="315"/>
      <c r="AM18" s="52"/>
    </row>
    <row r="19" spans="1:39" s="3" customFormat="1" x14ac:dyDescent="0.3">
      <c r="A19" s="61">
        <f>RANK(F19,F$4:F$44,0)</f>
        <v>16</v>
      </c>
      <c r="B19" s="103" t="s">
        <v>31</v>
      </c>
      <c r="C19" s="21">
        <v>2007</v>
      </c>
      <c r="D19" s="57" t="s">
        <v>9</v>
      </c>
      <c r="E19" s="61" t="s">
        <v>24</v>
      </c>
      <c r="F19" s="55">
        <f>G19+I19+N19+O19+P19+Q19+S19+T19</f>
        <v>117</v>
      </c>
      <c r="G19" s="207">
        <v>0</v>
      </c>
      <c r="H19" s="157"/>
      <c r="I19" s="217">
        <v>80</v>
      </c>
      <c r="J19" s="10"/>
      <c r="K19" s="12"/>
      <c r="L19" s="100"/>
      <c r="M19" s="91"/>
      <c r="N19" s="208">
        <v>31</v>
      </c>
      <c r="O19" s="209">
        <v>0</v>
      </c>
      <c r="P19" s="208">
        <v>6</v>
      </c>
      <c r="Q19" s="209">
        <v>0</v>
      </c>
      <c r="R19" s="99"/>
      <c r="S19" s="208">
        <v>0</v>
      </c>
      <c r="T19" s="209">
        <v>0</v>
      </c>
      <c r="U19" s="100"/>
      <c r="V19" s="185"/>
      <c r="W19" s="185"/>
      <c r="X19" s="199"/>
      <c r="Y19" s="100"/>
      <c r="Z19" s="187" t="s">
        <v>46</v>
      </c>
      <c r="AA19" s="185"/>
      <c r="AB19" s="91">
        <v>0</v>
      </c>
      <c r="AC19" s="145" t="s">
        <v>46</v>
      </c>
      <c r="AD19" s="91">
        <v>0</v>
      </c>
      <c r="AE19" s="145"/>
      <c r="AF19" s="91"/>
      <c r="AG19" s="99"/>
      <c r="AH19" s="99"/>
      <c r="AI19" s="265"/>
      <c r="AJ19" s="268"/>
      <c r="AK19" s="314"/>
      <c r="AL19" s="315"/>
      <c r="AM19" s="52"/>
    </row>
    <row r="20" spans="1:39" s="3" customFormat="1" x14ac:dyDescent="0.3">
      <c r="A20" s="61">
        <f>RANK(F20,F$4:F$44,0)</f>
        <v>17</v>
      </c>
      <c r="B20" s="103" t="s">
        <v>62</v>
      </c>
      <c r="C20" s="21">
        <v>2010</v>
      </c>
      <c r="D20" s="57">
        <v>1</v>
      </c>
      <c r="E20" s="61" t="s">
        <v>63</v>
      </c>
      <c r="F20" s="55">
        <f>K20+N20+O20</f>
        <v>108</v>
      </c>
      <c r="G20" s="9"/>
      <c r="H20" s="157"/>
      <c r="I20" s="153"/>
      <c r="J20" s="10"/>
      <c r="K20" s="12">
        <v>21</v>
      </c>
      <c r="L20" s="100"/>
      <c r="M20" s="91"/>
      <c r="N20" s="100">
        <v>16</v>
      </c>
      <c r="O20" s="91">
        <v>71</v>
      </c>
      <c r="P20" s="100"/>
      <c r="Q20" s="91"/>
      <c r="R20" s="99"/>
      <c r="S20" s="100"/>
      <c r="T20" s="91"/>
      <c r="U20" s="145"/>
      <c r="V20" s="185"/>
      <c r="W20" s="185"/>
      <c r="X20" s="199"/>
      <c r="Y20" s="145" t="s">
        <v>46</v>
      </c>
      <c r="Z20" s="185"/>
      <c r="AA20" s="202" t="s">
        <v>46</v>
      </c>
      <c r="AB20" s="91"/>
      <c r="AC20" s="100"/>
      <c r="AD20" s="91"/>
      <c r="AE20" s="100"/>
      <c r="AF20" s="91"/>
      <c r="AG20" s="99"/>
      <c r="AH20" s="99"/>
      <c r="AI20" s="263"/>
      <c r="AJ20" s="268"/>
      <c r="AK20" s="319"/>
      <c r="AL20" s="315"/>
      <c r="AM20" s="52"/>
    </row>
    <row r="21" spans="1:39" s="3" customFormat="1" x14ac:dyDescent="0.3">
      <c r="A21" s="61">
        <f>RANK(F21,F$4:F$44,0)</f>
        <v>18</v>
      </c>
      <c r="B21" s="103" t="s">
        <v>61</v>
      </c>
      <c r="C21" s="21">
        <v>2007</v>
      </c>
      <c r="D21" s="57" t="s">
        <v>9</v>
      </c>
      <c r="E21" s="61" t="s">
        <v>24</v>
      </c>
      <c r="F21" s="55">
        <f>K21+N21+P21+R21</f>
        <v>68</v>
      </c>
      <c r="G21" s="9"/>
      <c r="H21" s="157"/>
      <c r="I21" s="153"/>
      <c r="J21" s="10"/>
      <c r="K21" s="12">
        <v>26</v>
      </c>
      <c r="L21" s="100"/>
      <c r="M21" s="91"/>
      <c r="N21" s="100">
        <v>11</v>
      </c>
      <c r="O21" s="170" t="s">
        <v>46</v>
      </c>
      <c r="P21" s="100">
        <v>25</v>
      </c>
      <c r="Q21" s="91"/>
      <c r="R21" s="99">
        <v>6</v>
      </c>
      <c r="S21" s="100"/>
      <c r="T21" s="91"/>
      <c r="U21" s="100"/>
      <c r="V21" s="185"/>
      <c r="W21" s="185"/>
      <c r="X21" s="199"/>
      <c r="Y21" s="100"/>
      <c r="Z21" s="185"/>
      <c r="AA21" s="103"/>
      <c r="AB21" s="91"/>
      <c r="AC21" s="100"/>
      <c r="AD21" s="91"/>
      <c r="AE21" s="100"/>
      <c r="AF21" s="91"/>
      <c r="AG21" s="99"/>
      <c r="AH21" s="99"/>
      <c r="AI21" s="263"/>
      <c r="AJ21" s="268"/>
      <c r="AK21" s="314"/>
      <c r="AL21" s="315"/>
      <c r="AM21" s="52"/>
    </row>
    <row r="22" spans="1:39" s="3" customFormat="1" x14ac:dyDescent="0.3">
      <c r="A22" s="61">
        <f>RANK(F22,F$4:F$44,0)</f>
        <v>19</v>
      </c>
      <c r="B22" s="103" t="s">
        <v>59</v>
      </c>
      <c r="C22" s="21">
        <v>2009</v>
      </c>
      <c r="D22" s="57">
        <v>2</v>
      </c>
      <c r="E22" s="61" t="s">
        <v>35</v>
      </c>
      <c r="F22" s="55">
        <f>K22</f>
        <v>60</v>
      </c>
      <c r="G22" s="9"/>
      <c r="H22" s="157"/>
      <c r="I22" s="153"/>
      <c r="J22" s="10"/>
      <c r="K22" s="12">
        <v>60</v>
      </c>
      <c r="L22" s="100"/>
      <c r="M22" s="91"/>
      <c r="N22" s="100"/>
      <c r="O22" s="91"/>
      <c r="P22" s="100"/>
      <c r="Q22" s="91"/>
      <c r="R22" s="99"/>
      <c r="S22" s="100"/>
      <c r="T22" s="91"/>
      <c r="U22" s="100"/>
      <c r="V22" s="185"/>
      <c r="W22" s="185"/>
      <c r="X22" s="199"/>
      <c r="Y22" s="100"/>
      <c r="Z22" s="185"/>
      <c r="AA22" s="185"/>
      <c r="AB22" s="91"/>
      <c r="AC22" s="100"/>
      <c r="AD22" s="91"/>
      <c r="AE22" s="100"/>
      <c r="AF22" s="91"/>
      <c r="AG22" s="99"/>
      <c r="AH22" s="99"/>
      <c r="AI22" s="263"/>
      <c r="AJ22" s="268"/>
      <c r="AK22" s="314"/>
      <c r="AL22" s="315"/>
      <c r="AM22" s="52"/>
    </row>
    <row r="23" spans="1:39" s="3" customFormat="1" x14ac:dyDescent="0.3">
      <c r="A23" s="61">
        <f>RANK(F23,F$4:F$44,0)</f>
        <v>20</v>
      </c>
      <c r="B23" s="103" t="s">
        <v>135</v>
      </c>
      <c r="C23" s="21">
        <v>2010</v>
      </c>
      <c r="D23" s="57" t="s">
        <v>9</v>
      </c>
      <c r="E23" s="42" t="s">
        <v>23</v>
      </c>
      <c r="F23" s="55">
        <f>Y23</f>
        <v>56</v>
      </c>
      <c r="G23" s="9"/>
      <c r="H23" s="157"/>
      <c r="I23" s="153"/>
      <c r="J23" s="10"/>
      <c r="K23" s="12"/>
      <c r="L23" s="100"/>
      <c r="M23" s="91"/>
      <c r="N23" s="100"/>
      <c r="O23" s="91"/>
      <c r="P23" s="100"/>
      <c r="Q23" s="91"/>
      <c r="R23" s="99"/>
      <c r="S23" s="100"/>
      <c r="T23" s="91"/>
      <c r="U23" s="100"/>
      <c r="V23" s="185"/>
      <c r="W23" s="185"/>
      <c r="X23" s="199"/>
      <c r="Y23" s="100">
        <v>56</v>
      </c>
      <c r="Z23" s="185"/>
      <c r="AA23" s="103">
        <v>0</v>
      </c>
      <c r="AB23" s="91"/>
      <c r="AC23" s="100"/>
      <c r="AD23" s="91"/>
      <c r="AE23" s="100"/>
      <c r="AF23" s="91"/>
      <c r="AG23" s="99"/>
      <c r="AH23" s="99"/>
      <c r="AI23" s="263"/>
      <c r="AJ23" s="268"/>
      <c r="AK23" s="314"/>
      <c r="AL23" s="315"/>
      <c r="AM23" s="52"/>
    </row>
    <row r="24" spans="1:39" s="3" customFormat="1" x14ac:dyDescent="0.3">
      <c r="A24" s="61">
        <f>RANK(F24,F$4:F$44,0)</f>
        <v>21</v>
      </c>
      <c r="B24" s="103" t="s">
        <v>73</v>
      </c>
      <c r="C24" s="21">
        <v>2009</v>
      </c>
      <c r="D24" s="57" t="s">
        <v>9</v>
      </c>
      <c r="E24" s="61" t="s">
        <v>23</v>
      </c>
      <c r="F24" s="55">
        <f>K24+N24</f>
        <v>21</v>
      </c>
      <c r="G24" s="9"/>
      <c r="H24" s="157"/>
      <c r="I24" s="153"/>
      <c r="J24" s="10"/>
      <c r="K24" s="12">
        <v>0</v>
      </c>
      <c r="L24" s="100">
        <v>0</v>
      </c>
      <c r="M24" s="91"/>
      <c r="N24" s="177">
        <v>21</v>
      </c>
      <c r="O24" s="91"/>
      <c r="P24" s="100"/>
      <c r="Q24" s="91"/>
      <c r="R24" s="99"/>
      <c r="S24" s="100"/>
      <c r="T24" s="91"/>
      <c r="U24" s="100"/>
      <c r="V24" s="185"/>
      <c r="W24" s="185"/>
      <c r="X24" s="199"/>
      <c r="Y24" s="145" t="s">
        <v>46</v>
      </c>
      <c r="Z24" s="185"/>
      <c r="AA24" s="103">
        <v>0</v>
      </c>
      <c r="AB24" s="91"/>
      <c r="AC24" s="100"/>
      <c r="AD24" s="91"/>
      <c r="AE24" s="100"/>
      <c r="AF24" s="91"/>
      <c r="AG24" s="243"/>
      <c r="AH24" s="243">
        <v>56</v>
      </c>
      <c r="AI24" s="263"/>
      <c r="AJ24" s="268"/>
      <c r="AK24" s="319"/>
      <c r="AL24" s="315"/>
      <c r="AM24" s="52"/>
    </row>
    <row r="25" spans="1:39" s="3" customFormat="1" x14ac:dyDescent="0.3">
      <c r="A25" s="61">
        <f>RANK(F25,F$4:F$44,0)</f>
        <v>22</v>
      </c>
      <c r="B25" s="103" t="s">
        <v>90</v>
      </c>
      <c r="C25" s="21">
        <v>2009</v>
      </c>
      <c r="D25" s="57">
        <v>2</v>
      </c>
      <c r="E25" s="61" t="s">
        <v>35</v>
      </c>
      <c r="F25" s="55">
        <f>L25+M25+P25+R25</f>
        <v>1</v>
      </c>
      <c r="G25" s="9"/>
      <c r="H25" s="157"/>
      <c r="I25" s="153"/>
      <c r="J25" s="10"/>
      <c r="K25" s="12"/>
      <c r="L25" s="100">
        <v>0</v>
      </c>
      <c r="M25" s="91">
        <v>0</v>
      </c>
      <c r="N25" s="100"/>
      <c r="O25" s="91"/>
      <c r="P25" s="100">
        <v>0</v>
      </c>
      <c r="Q25" s="91"/>
      <c r="R25" s="99">
        <v>1</v>
      </c>
      <c r="S25" s="100"/>
      <c r="T25" s="91"/>
      <c r="U25" s="100"/>
      <c r="V25" s="185"/>
      <c r="W25" s="185"/>
      <c r="X25" s="199"/>
      <c r="Y25" s="100">
        <v>0</v>
      </c>
      <c r="Z25" s="185"/>
      <c r="AA25" s="103">
        <v>0</v>
      </c>
      <c r="AB25" s="91"/>
      <c r="AC25" s="100"/>
      <c r="AD25" s="91"/>
      <c r="AE25" s="100"/>
      <c r="AF25" s="91"/>
      <c r="AG25" s="99"/>
      <c r="AH25" s="243" t="s">
        <v>46</v>
      </c>
      <c r="AI25" s="263"/>
      <c r="AJ25" s="268"/>
      <c r="AK25" s="314"/>
      <c r="AL25" s="315"/>
      <c r="AM25" s="52"/>
    </row>
    <row r="26" spans="1:39" s="3" customFormat="1" x14ac:dyDescent="0.3">
      <c r="A26" s="61">
        <f>RANK(F26,F$4:F$44,0)</f>
        <v>23</v>
      </c>
      <c r="B26" s="103" t="s">
        <v>137</v>
      </c>
      <c r="C26" s="21">
        <v>2010</v>
      </c>
      <c r="D26" s="57">
        <v>1</v>
      </c>
      <c r="E26" s="42" t="s">
        <v>35</v>
      </c>
      <c r="F26" s="55">
        <f>AA26</f>
        <v>0</v>
      </c>
      <c r="G26" s="9"/>
      <c r="H26" s="157"/>
      <c r="I26" s="153"/>
      <c r="J26" s="10"/>
      <c r="K26" s="12"/>
      <c r="L26" s="100"/>
      <c r="M26" s="91"/>
      <c r="N26" s="100"/>
      <c r="O26" s="91"/>
      <c r="P26" s="100"/>
      <c r="Q26" s="91"/>
      <c r="R26" s="99"/>
      <c r="S26" s="100"/>
      <c r="T26" s="91"/>
      <c r="U26" s="100"/>
      <c r="V26" s="185"/>
      <c r="W26" s="185"/>
      <c r="X26" s="199"/>
      <c r="Y26" s="145" t="s">
        <v>46</v>
      </c>
      <c r="Z26" s="185"/>
      <c r="AA26" s="103">
        <v>0</v>
      </c>
      <c r="AB26" s="91"/>
      <c r="AC26" s="100"/>
      <c r="AD26" s="91"/>
      <c r="AE26" s="100"/>
      <c r="AF26" s="91"/>
      <c r="AG26" s="99"/>
      <c r="AH26" s="99"/>
      <c r="AI26" s="263"/>
      <c r="AJ26" s="268"/>
      <c r="AK26" s="319"/>
      <c r="AL26" s="315"/>
      <c r="AM26" s="52"/>
    </row>
    <row r="27" spans="1:39" s="3" customFormat="1" x14ac:dyDescent="0.3">
      <c r="A27" s="61">
        <f>RANK(F27,F$4:F$44,0)</f>
        <v>23</v>
      </c>
      <c r="B27" s="103" t="s">
        <v>136</v>
      </c>
      <c r="C27" s="21">
        <v>2011</v>
      </c>
      <c r="D27" s="57" t="s">
        <v>9</v>
      </c>
      <c r="E27" s="42" t="s">
        <v>24</v>
      </c>
      <c r="F27" s="55">
        <f>Y27</f>
        <v>0</v>
      </c>
      <c r="G27" s="9"/>
      <c r="H27" s="157"/>
      <c r="I27" s="153"/>
      <c r="J27" s="10"/>
      <c r="K27" s="12"/>
      <c r="L27" s="100"/>
      <c r="M27" s="91"/>
      <c r="N27" s="100"/>
      <c r="O27" s="91"/>
      <c r="P27" s="100"/>
      <c r="Q27" s="91"/>
      <c r="R27" s="99"/>
      <c r="S27" s="100"/>
      <c r="T27" s="91"/>
      <c r="U27" s="100"/>
      <c r="V27" s="185"/>
      <c r="W27" s="185"/>
      <c r="X27" s="199"/>
      <c r="Y27" s="100">
        <v>0</v>
      </c>
      <c r="Z27" s="185"/>
      <c r="AA27" s="103">
        <v>0</v>
      </c>
      <c r="AB27" s="91"/>
      <c r="AC27" s="100"/>
      <c r="AD27" s="91"/>
      <c r="AE27" s="100"/>
      <c r="AF27" s="91"/>
      <c r="AG27" s="99"/>
      <c r="AH27" s="99"/>
      <c r="AI27" s="263"/>
      <c r="AJ27" s="271" t="s">
        <v>46</v>
      </c>
      <c r="AK27" s="314"/>
      <c r="AL27" s="315"/>
      <c r="AM27" s="52"/>
    </row>
    <row r="28" spans="1:39" s="3" customFormat="1" x14ac:dyDescent="0.3">
      <c r="A28" s="61">
        <f>RANK(F28,F$4:F$44,0)</f>
        <v>23</v>
      </c>
      <c r="B28" s="103" t="s">
        <v>88</v>
      </c>
      <c r="C28" s="21">
        <v>2008</v>
      </c>
      <c r="D28" s="57" t="s">
        <v>8</v>
      </c>
      <c r="E28" s="61" t="s">
        <v>89</v>
      </c>
      <c r="F28" s="55">
        <f>L28+M28</f>
        <v>0</v>
      </c>
      <c r="G28" s="9"/>
      <c r="H28" s="157"/>
      <c r="I28" s="153"/>
      <c r="J28" s="10"/>
      <c r="K28" s="12"/>
      <c r="L28" s="100">
        <v>0</v>
      </c>
      <c r="M28" s="91">
        <v>0</v>
      </c>
      <c r="N28" s="100"/>
      <c r="O28" s="91"/>
      <c r="P28" s="100"/>
      <c r="Q28" s="91"/>
      <c r="R28" s="99"/>
      <c r="S28" s="100"/>
      <c r="T28" s="91"/>
      <c r="U28" s="100"/>
      <c r="V28" s="185"/>
      <c r="W28" s="185"/>
      <c r="X28" s="200"/>
      <c r="Y28" s="100"/>
      <c r="Z28" s="185"/>
      <c r="AA28" s="103"/>
      <c r="AB28" s="91"/>
      <c r="AC28" s="100"/>
      <c r="AD28" s="91"/>
      <c r="AE28" s="100"/>
      <c r="AF28" s="91"/>
      <c r="AG28" s="99"/>
      <c r="AH28" s="99"/>
      <c r="AI28" s="263"/>
      <c r="AJ28" s="268"/>
      <c r="AK28" s="314"/>
      <c r="AL28" s="315"/>
      <c r="AM28" s="52"/>
    </row>
    <row r="29" spans="1:39" s="3" customFormat="1" x14ac:dyDescent="0.3">
      <c r="A29" s="61">
        <f>RANK(F29,F$4:F$44,0)</f>
        <v>23</v>
      </c>
      <c r="B29" s="103" t="s">
        <v>91</v>
      </c>
      <c r="C29" s="21">
        <v>2008</v>
      </c>
      <c r="D29" s="57" t="s">
        <v>9</v>
      </c>
      <c r="E29" s="61" t="s">
        <v>92</v>
      </c>
      <c r="F29" s="55">
        <f>L29</f>
        <v>0</v>
      </c>
      <c r="G29" s="9"/>
      <c r="H29" s="157"/>
      <c r="I29" s="153"/>
      <c r="J29" s="10"/>
      <c r="K29" s="12"/>
      <c r="L29" s="100">
        <v>0</v>
      </c>
      <c r="M29" s="91">
        <v>0</v>
      </c>
      <c r="N29" s="100"/>
      <c r="O29" s="91"/>
      <c r="P29" s="100"/>
      <c r="Q29" s="91"/>
      <c r="R29" s="99"/>
      <c r="S29" s="100"/>
      <c r="T29" s="91"/>
      <c r="U29" s="145"/>
      <c r="V29" s="185"/>
      <c r="W29" s="185"/>
      <c r="X29" s="199"/>
      <c r="Y29" s="100"/>
      <c r="Z29" s="185"/>
      <c r="AA29" s="202"/>
      <c r="AB29" s="91"/>
      <c r="AC29" s="100"/>
      <c r="AD29" s="91"/>
      <c r="AE29" s="100"/>
      <c r="AF29" s="91"/>
      <c r="AG29" s="99"/>
      <c r="AH29" s="99"/>
      <c r="AI29" s="263"/>
      <c r="AJ29" s="268"/>
      <c r="AK29" s="314"/>
      <c r="AL29" s="315"/>
      <c r="AM29" s="52"/>
    </row>
    <row r="30" spans="1:39" s="3" customFormat="1" x14ac:dyDescent="0.3">
      <c r="A30" s="61">
        <f>RANK(F30,F$4:F$44,0)</f>
        <v>23</v>
      </c>
      <c r="B30" s="103" t="s">
        <v>95</v>
      </c>
      <c r="C30" s="21">
        <v>2008</v>
      </c>
      <c r="D30" s="57" t="s">
        <v>9</v>
      </c>
      <c r="E30" s="61" t="s">
        <v>94</v>
      </c>
      <c r="F30" s="55">
        <f>L30</f>
        <v>0</v>
      </c>
      <c r="G30" s="9"/>
      <c r="H30" s="157"/>
      <c r="I30" s="153"/>
      <c r="J30" s="10"/>
      <c r="K30" s="12"/>
      <c r="L30" s="100">
        <v>0</v>
      </c>
      <c r="M30" s="170" t="s">
        <v>46</v>
      </c>
      <c r="N30" s="100"/>
      <c r="O30" s="91"/>
      <c r="P30" s="100"/>
      <c r="Q30" s="91"/>
      <c r="R30" s="99"/>
      <c r="S30" s="100"/>
      <c r="T30" s="91"/>
      <c r="U30" s="145"/>
      <c r="V30" s="185"/>
      <c r="W30" s="185"/>
      <c r="X30" s="199"/>
      <c r="Y30" s="100"/>
      <c r="Z30" s="185"/>
      <c r="AA30" s="202"/>
      <c r="AB30" s="91"/>
      <c r="AC30" s="100"/>
      <c r="AD30" s="91"/>
      <c r="AE30" s="100"/>
      <c r="AF30" s="91"/>
      <c r="AG30" s="99"/>
      <c r="AH30" s="99"/>
      <c r="AI30" s="263"/>
      <c r="AJ30" s="268"/>
      <c r="AK30" s="314"/>
      <c r="AL30" s="315"/>
      <c r="AM30" s="52"/>
    </row>
    <row r="31" spans="1:39" s="3" customFormat="1" x14ac:dyDescent="0.3">
      <c r="A31" s="61">
        <f>RANK(F31,F$4:F$44,0)</f>
        <v>23</v>
      </c>
      <c r="B31" s="103" t="s">
        <v>93</v>
      </c>
      <c r="C31" s="21">
        <v>2008</v>
      </c>
      <c r="D31" s="57" t="s">
        <v>9</v>
      </c>
      <c r="E31" s="61" t="s">
        <v>94</v>
      </c>
      <c r="F31" s="55">
        <f>L31</f>
        <v>0</v>
      </c>
      <c r="G31" s="9"/>
      <c r="H31" s="157"/>
      <c r="I31" s="153"/>
      <c r="J31" s="10"/>
      <c r="K31" s="12"/>
      <c r="L31" s="100">
        <v>0</v>
      </c>
      <c r="M31" s="91"/>
      <c r="N31" s="100"/>
      <c r="O31" s="91"/>
      <c r="P31" s="100"/>
      <c r="Q31" s="91"/>
      <c r="R31" s="99"/>
      <c r="S31" s="100"/>
      <c r="T31" s="91"/>
      <c r="U31" s="145"/>
      <c r="V31" s="185"/>
      <c r="W31" s="185"/>
      <c r="X31" s="199"/>
      <c r="Y31" s="100"/>
      <c r="Z31" s="185"/>
      <c r="AA31" s="202"/>
      <c r="AB31" s="91"/>
      <c r="AC31" s="100"/>
      <c r="AD31" s="91"/>
      <c r="AE31" s="100"/>
      <c r="AF31" s="91"/>
      <c r="AG31" s="99"/>
      <c r="AH31" s="99"/>
      <c r="AI31" s="263"/>
      <c r="AJ31" s="268"/>
      <c r="AK31" s="314"/>
      <c r="AL31" s="315"/>
      <c r="AM31" s="52"/>
    </row>
    <row r="32" spans="1:39" s="3" customFormat="1" x14ac:dyDescent="0.3">
      <c r="A32" s="61">
        <f>RANK(F32,F$4:F$44,0)</f>
        <v>23</v>
      </c>
      <c r="B32" s="103" t="s">
        <v>65</v>
      </c>
      <c r="C32" s="21">
        <v>2009</v>
      </c>
      <c r="D32" s="57" t="s">
        <v>9</v>
      </c>
      <c r="E32" s="61" t="s">
        <v>66</v>
      </c>
      <c r="F32" s="55">
        <f t="shared" ref="F32:F39" si="0">K32</f>
        <v>0</v>
      </c>
      <c r="G32" s="9"/>
      <c r="H32" s="157"/>
      <c r="I32" s="153"/>
      <c r="J32" s="10"/>
      <c r="K32" s="12">
        <v>0</v>
      </c>
      <c r="L32" s="100"/>
      <c r="M32" s="91"/>
      <c r="N32" s="100"/>
      <c r="O32" s="91"/>
      <c r="P32" s="100"/>
      <c r="Q32" s="91"/>
      <c r="R32" s="99"/>
      <c r="S32" s="100"/>
      <c r="T32" s="91"/>
      <c r="U32" s="100"/>
      <c r="V32" s="185"/>
      <c r="W32" s="185"/>
      <c r="X32" s="199"/>
      <c r="Y32" s="145" t="s">
        <v>46</v>
      </c>
      <c r="Z32" s="185"/>
      <c r="AA32" s="187" t="s">
        <v>46</v>
      </c>
      <c r="AB32" s="91"/>
      <c r="AC32" s="100"/>
      <c r="AD32" s="91"/>
      <c r="AE32" s="100"/>
      <c r="AF32" s="91"/>
      <c r="AG32" s="243"/>
      <c r="AH32" s="243"/>
      <c r="AI32" s="263"/>
      <c r="AJ32" s="268"/>
      <c r="AK32" s="319"/>
      <c r="AL32" s="315"/>
      <c r="AM32" s="52"/>
    </row>
    <row r="33" spans="1:237" s="3" customFormat="1" x14ac:dyDescent="0.3">
      <c r="A33" s="61">
        <f>RANK(F33,F$4:F$44,0)</f>
        <v>23</v>
      </c>
      <c r="B33" s="103" t="s">
        <v>67</v>
      </c>
      <c r="C33" s="21">
        <v>2007</v>
      </c>
      <c r="D33" s="57" t="s">
        <v>9</v>
      </c>
      <c r="E33" s="61" t="s">
        <v>23</v>
      </c>
      <c r="F33" s="55">
        <f t="shared" si="0"/>
        <v>0</v>
      </c>
      <c r="G33" s="9"/>
      <c r="H33" s="157"/>
      <c r="I33" s="153"/>
      <c r="J33" s="10"/>
      <c r="K33" s="12">
        <v>0</v>
      </c>
      <c r="L33" s="100"/>
      <c r="M33" s="91"/>
      <c r="N33" s="100">
        <v>0</v>
      </c>
      <c r="O33" s="91"/>
      <c r="P33" s="100"/>
      <c r="Q33" s="91"/>
      <c r="R33" s="99"/>
      <c r="S33" s="100"/>
      <c r="T33" s="91"/>
      <c r="U33" s="100"/>
      <c r="V33" s="185"/>
      <c r="W33" s="185"/>
      <c r="X33" s="199"/>
      <c r="Y33" s="100"/>
      <c r="Z33" s="185"/>
      <c r="AA33" s="103"/>
      <c r="AB33" s="91"/>
      <c r="AC33" s="100"/>
      <c r="AD33" s="91"/>
      <c r="AE33" s="100"/>
      <c r="AF33" s="91"/>
      <c r="AG33" s="243"/>
      <c r="AH33" s="243"/>
      <c r="AI33" s="263"/>
      <c r="AJ33" s="268"/>
      <c r="AK33" s="314"/>
      <c r="AL33" s="315"/>
      <c r="AM33" s="52"/>
    </row>
    <row r="34" spans="1:237" s="3" customFormat="1" x14ac:dyDescent="0.3">
      <c r="A34" s="61">
        <f>RANK(F34,F$4:F$44,0)</f>
        <v>23</v>
      </c>
      <c r="B34" s="103" t="s">
        <v>70</v>
      </c>
      <c r="C34" s="21">
        <v>2009</v>
      </c>
      <c r="D34" s="57" t="s">
        <v>9</v>
      </c>
      <c r="E34" s="61" t="s">
        <v>23</v>
      </c>
      <c r="F34" s="55">
        <f t="shared" si="0"/>
        <v>0</v>
      </c>
      <c r="G34" s="9"/>
      <c r="H34" s="157"/>
      <c r="I34" s="153"/>
      <c r="J34" s="10"/>
      <c r="K34" s="12">
        <v>0</v>
      </c>
      <c r="L34" s="145" t="s">
        <v>52</v>
      </c>
      <c r="M34" s="91">
        <v>0</v>
      </c>
      <c r="N34" s="100"/>
      <c r="O34" s="178">
        <v>0</v>
      </c>
      <c r="P34" s="100"/>
      <c r="Q34" s="91"/>
      <c r="R34" s="99">
        <v>0</v>
      </c>
      <c r="S34" s="100"/>
      <c r="T34" s="91"/>
      <c r="U34" s="100"/>
      <c r="V34" s="185"/>
      <c r="W34" s="185"/>
      <c r="X34" s="199"/>
      <c r="Y34" s="100">
        <v>0</v>
      </c>
      <c r="Z34" s="185"/>
      <c r="AA34" s="187" t="s">
        <v>46</v>
      </c>
      <c r="AB34" s="91"/>
      <c r="AC34" s="100"/>
      <c r="AD34" s="91"/>
      <c r="AE34" s="100"/>
      <c r="AF34" s="91"/>
      <c r="AG34" s="243"/>
      <c r="AH34" s="243">
        <v>0</v>
      </c>
      <c r="AI34" s="263"/>
      <c r="AJ34" s="268"/>
      <c r="AK34" s="314"/>
      <c r="AL34" s="315"/>
      <c r="AM34" s="52"/>
    </row>
    <row r="35" spans="1:237" s="3" customFormat="1" x14ac:dyDescent="0.3">
      <c r="A35" s="61">
        <f>RANK(F35,F$4:F$44,0)</f>
        <v>23</v>
      </c>
      <c r="B35" s="103" t="s">
        <v>71</v>
      </c>
      <c r="C35" s="21">
        <v>2010</v>
      </c>
      <c r="D35" s="57" t="s">
        <v>9</v>
      </c>
      <c r="E35" s="61" t="s">
        <v>23</v>
      </c>
      <c r="F35" s="55">
        <f t="shared" si="0"/>
        <v>0</v>
      </c>
      <c r="G35" s="9"/>
      <c r="H35" s="157"/>
      <c r="I35" s="153"/>
      <c r="J35" s="10"/>
      <c r="K35" s="12">
        <v>0</v>
      </c>
      <c r="L35" s="100"/>
      <c r="M35" s="91"/>
      <c r="N35" s="100"/>
      <c r="O35" s="91"/>
      <c r="P35" s="100"/>
      <c r="Q35" s="91"/>
      <c r="R35" s="99">
        <v>0</v>
      </c>
      <c r="S35" s="100"/>
      <c r="T35" s="91"/>
      <c r="U35" s="100"/>
      <c r="V35" s="185"/>
      <c r="W35" s="185"/>
      <c r="X35" s="199"/>
      <c r="Y35" s="100"/>
      <c r="Z35" s="185"/>
      <c r="AA35" s="103"/>
      <c r="AB35" s="91"/>
      <c r="AC35" s="100"/>
      <c r="AD35" s="91"/>
      <c r="AE35" s="100"/>
      <c r="AF35" s="91"/>
      <c r="AG35" s="243"/>
      <c r="AH35" s="243"/>
      <c r="AI35" s="263"/>
      <c r="AJ35" s="268">
        <v>0</v>
      </c>
      <c r="AK35" s="314"/>
      <c r="AL35" s="315"/>
      <c r="AM35" s="52"/>
    </row>
    <row r="36" spans="1:237" s="3" customFormat="1" x14ac:dyDescent="0.3">
      <c r="A36" s="61">
        <f>RANK(F36,F$4:F$44,0)</f>
        <v>23</v>
      </c>
      <c r="B36" s="103" t="s">
        <v>98</v>
      </c>
      <c r="C36" s="21">
        <v>2010</v>
      </c>
      <c r="D36" s="57" t="s">
        <v>9</v>
      </c>
      <c r="E36" s="61" t="s">
        <v>23</v>
      </c>
      <c r="F36" s="55">
        <f t="shared" si="0"/>
        <v>0</v>
      </c>
      <c r="G36" s="9"/>
      <c r="H36" s="157"/>
      <c r="I36" s="153"/>
      <c r="J36" s="10"/>
      <c r="K36" s="12"/>
      <c r="L36" s="100"/>
      <c r="M36" s="91"/>
      <c r="N36" s="100">
        <v>0</v>
      </c>
      <c r="O36" s="91"/>
      <c r="P36" s="100"/>
      <c r="Q36" s="91"/>
      <c r="R36" s="99"/>
      <c r="S36" s="100">
        <v>0</v>
      </c>
      <c r="T36" s="91"/>
      <c r="U36" s="100"/>
      <c r="V36" s="185"/>
      <c r="W36" s="185"/>
      <c r="X36" s="199"/>
      <c r="Y36" s="100">
        <v>0</v>
      </c>
      <c r="Z36" s="185"/>
      <c r="AA36" s="103">
        <v>0</v>
      </c>
      <c r="AB36" s="91"/>
      <c r="AC36" s="100">
        <v>0</v>
      </c>
      <c r="AD36" s="91">
        <v>0</v>
      </c>
      <c r="AE36" s="100"/>
      <c r="AF36" s="91"/>
      <c r="AG36" s="243"/>
      <c r="AH36" s="243"/>
      <c r="AI36" s="263"/>
      <c r="AJ36" s="268"/>
      <c r="AK36" s="314"/>
      <c r="AL36" s="315"/>
      <c r="AM36" s="52"/>
    </row>
    <row r="37" spans="1:237" s="3" customFormat="1" x14ac:dyDescent="0.3">
      <c r="A37" s="61">
        <f>RANK(F37,F$4:F$44,0)</f>
        <v>23</v>
      </c>
      <c r="B37" s="103" t="s">
        <v>72</v>
      </c>
      <c r="C37" s="21">
        <v>2009</v>
      </c>
      <c r="D37" s="57" t="s">
        <v>9</v>
      </c>
      <c r="E37" s="61" t="s">
        <v>23</v>
      </c>
      <c r="F37" s="55">
        <f t="shared" si="0"/>
        <v>0</v>
      </c>
      <c r="G37" s="9"/>
      <c r="H37" s="157"/>
      <c r="I37" s="153"/>
      <c r="J37" s="10"/>
      <c r="K37" s="12">
        <v>0</v>
      </c>
      <c r="L37" s="100"/>
      <c r="M37" s="91"/>
      <c r="N37" s="100">
        <v>0</v>
      </c>
      <c r="O37" s="91"/>
      <c r="P37" s="100"/>
      <c r="Q37" s="91"/>
      <c r="R37" s="99">
        <v>0</v>
      </c>
      <c r="S37" s="100"/>
      <c r="T37" s="91"/>
      <c r="U37" s="100"/>
      <c r="V37" s="185"/>
      <c r="W37" s="185"/>
      <c r="X37" s="199"/>
      <c r="Y37" s="100"/>
      <c r="Z37" s="185"/>
      <c r="AA37" s="103"/>
      <c r="AB37" s="91"/>
      <c r="AC37" s="100"/>
      <c r="AD37" s="91"/>
      <c r="AE37" s="100"/>
      <c r="AF37" s="91"/>
      <c r="AG37" s="243"/>
      <c r="AH37" s="243"/>
      <c r="AI37" s="263"/>
      <c r="AJ37" s="268"/>
      <c r="AK37" s="314"/>
      <c r="AL37" s="315"/>
    </row>
    <row r="38" spans="1:237" s="3" customFormat="1" x14ac:dyDescent="0.3">
      <c r="A38" s="61">
        <f>RANK(F38,F$4:F$44,0)</f>
        <v>23</v>
      </c>
      <c r="B38" s="11" t="s">
        <v>74</v>
      </c>
      <c r="C38" s="18">
        <v>2009</v>
      </c>
      <c r="D38" s="114" t="s">
        <v>9</v>
      </c>
      <c r="E38" s="61" t="s">
        <v>23</v>
      </c>
      <c r="F38" s="55">
        <f t="shared" si="0"/>
        <v>0</v>
      </c>
      <c r="G38" s="8"/>
      <c r="H38" s="158"/>
      <c r="I38" s="117"/>
      <c r="J38" s="6"/>
      <c r="K38" s="5">
        <v>0</v>
      </c>
      <c r="L38" s="24"/>
      <c r="M38" s="89"/>
      <c r="N38" s="24">
        <v>0</v>
      </c>
      <c r="O38" s="89"/>
      <c r="P38" s="24"/>
      <c r="Q38" s="89"/>
      <c r="R38" s="26"/>
      <c r="S38" s="24"/>
      <c r="T38" s="89"/>
      <c r="U38" s="24"/>
      <c r="V38" s="186"/>
      <c r="W38" s="186"/>
      <c r="X38" s="34"/>
      <c r="Y38" s="24"/>
      <c r="Z38" s="186"/>
      <c r="AA38" s="11"/>
      <c r="AB38" s="89"/>
      <c r="AC38" s="24"/>
      <c r="AD38" s="89"/>
      <c r="AE38" s="24"/>
      <c r="AF38" s="89"/>
      <c r="AG38" s="162"/>
      <c r="AH38" s="162"/>
      <c r="AI38" s="251"/>
      <c r="AJ38" s="269"/>
      <c r="AK38" s="316"/>
      <c r="AL38" s="317"/>
    </row>
    <row r="39" spans="1:237" s="3" customFormat="1" x14ac:dyDescent="0.3">
      <c r="A39" s="61">
        <f>RANK(F39,F$4:F$44,0)</f>
        <v>23</v>
      </c>
      <c r="B39" s="103" t="s">
        <v>75</v>
      </c>
      <c r="C39" s="21">
        <v>2009</v>
      </c>
      <c r="D39" s="57">
        <v>2</v>
      </c>
      <c r="E39" s="61" t="s">
        <v>76</v>
      </c>
      <c r="F39" s="55">
        <f t="shared" si="0"/>
        <v>0</v>
      </c>
      <c r="G39" s="9"/>
      <c r="H39" s="157"/>
      <c r="I39" s="153"/>
      <c r="J39" s="10"/>
      <c r="K39" s="12">
        <v>0</v>
      </c>
      <c r="L39" s="100"/>
      <c r="M39" s="91"/>
      <c r="N39" s="100"/>
      <c r="O39" s="91"/>
      <c r="P39" s="100"/>
      <c r="Q39" s="91"/>
      <c r="R39" s="99"/>
      <c r="S39" s="100"/>
      <c r="T39" s="91"/>
      <c r="U39" s="100"/>
      <c r="V39" s="185"/>
      <c r="W39" s="185"/>
      <c r="X39" s="199"/>
      <c r="Y39" s="100"/>
      <c r="Z39" s="185"/>
      <c r="AA39" s="103"/>
      <c r="AB39" s="91"/>
      <c r="AC39" s="100"/>
      <c r="AD39" s="91"/>
      <c r="AE39" s="100"/>
      <c r="AF39" s="91"/>
      <c r="AG39" s="243"/>
      <c r="AH39" s="243">
        <v>0</v>
      </c>
      <c r="AI39" s="263"/>
      <c r="AJ39" s="268"/>
      <c r="AK39" s="314"/>
      <c r="AL39" s="315"/>
    </row>
    <row r="40" spans="1:237" s="3" customFormat="1" x14ac:dyDescent="0.3">
      <c r="A40" s="61">
        <f>RANK(F40,F$4:F$44,0)</f>
        <v>23</v>
      </c>
      <c r="B40" s="11" t="s">
        <v>110</v>
      </c>
      <c r="C40" s="18">
        <v>2010</v>
      </c>
      <c r="D40" s="114" t="s">
        <v>9</v>
      </c>
      <c r="E40" s="61" t="s">
        <v>23</v>
      </c>
      <c r="F40" s="55">
        <f>R40</f>
        <v>0</v>
      </c>
      <c r="G40" s="8"/>
      <c r="H40" s="158"/>
      <c r="I40" s="117"/>
      <c r="J40" s="6"/>
      <c r="K40" s="5"/>
      <c r="L40" s="24"/>
      <c r="M40" s="89"/>
      <c r="N40" s="24"/>
      <c r="O40" s="89"/>
      <c r="P40" s="24"/>
      <c r="Q40" s="89"/>
      <c r="R40" s="26">
        <v>0</v>
      </c>
      <c r="S40" s="100"/>
      <c r="T40" s="91"/>
      <c r="U40" s="100"/>
      <c r="V40" s="185"/>
      <c r="W40" s="185"/>
      <c r="X40" s="199"/>
      <c r="Y40" s="100"/>
      <c r="Z40" s="185"/>
      <c r="AA40" s="103"/>
      <c r="AB40" s="91"/>
      <c r="AC40" s="100"/>
      <c r="AD40" s="91"/>
      <c r="AE40" s="100"/>
      <c r="AF40" s="91"/>
      <c r="AG40" s="243"/>
      <c r="AH40" s="243"/>
      <c r="AI40" s="263"/>
      <c r="AJ40" s="268"/>
      <c r="AK40" s="100"/>
      <c r="AL40" s="91"/>
    </row>
    <row r="41" spans="1:237" s="3" customFormat="1" x14ac:dyDescent="0.3">
      <c r="A41" s="61">
        <f>RANK(F41,F$4:F$44,0)</f>
        <v>23</v>
      </c>
      <c r="B41" s="11" t="s">
        <v>151</v>
      </c>
      <c r="C41" s="18" t="s">
        <v>149</v>
      </c>
      <c r="D41" s="114" t="s">
        <v>9</v>
      </c>
      <c r="E41" s="61" t="s">
        <v>23</v>
      </c>
      <c r="F41" s="55">
        <v>0</v>
      </c>
      <c r="G41" s="8"/>
      <c r="H41" s="158"/>
      <c r="I41" s="117"/>
      <c r="J41" s="6"/>
      <c r="K41" s="5"/>
      <c r="L41" s="24"/>
      <c r="M41" s="89"/>
      <c r="N41" s="24"/>
      <c r="O41" s="89"/>
      <c r="P41" s="24"/>
      <c r="Q41" s="89"/>
      <c r="R41" s="26"/>
      <c r="S41" s="100"/>
      <c r="T41" s="91"/>
      <c r="U41" s="100"/>
      <c r="V41" s="185"/>
      <c r="W41" s="185"/>
      <c r="X41" s="199"/>
      <c r="Y41" s="100"/>
      <c r="Z41" s="185"/>
      <c r="AA41" s="103"/>
      <c r="AB41" s="91"/>
      <c r="AC41" s="100"/>
      <c r="AD41" s="91"/>
      <c r="AE41" s="100"/>
      <c r="AF41" s="91"/>
      <c r="AG41" s="243"/>
      <c r="AH41" s="243">
        <v>0</v>
      </c>
      <c r="AI41" s="263"/>
      <c r="AJ41" s="268"/>
      <c r="AK41" s="100"/>
      <c r="AL41" s="91"/>
    </row>
    <row r="42" spans="1:237" s="3" customFormat="1" x14ac:dyDescent="0.3">
      <c r="A42" s="61">
        <f>RANK(F42,F$4:F$44,0)</f>
        <v>23</v>
      </c>
      <c r="B42" s="11" t="s">
        <v>69</v>
      </c>
      <c r="C42" s="18">
        <v>2007</v>
      </c>
      <c r="D42" s="114" t="s">
        <v>9</v>
      </c>
      <c r="E42" s="61" t="s">
        <v>45</v>
      </c>
      <c r="F42" s="55">
        <f>K42</f>
        <v>0</v>
      </c>
      <c r="G42" s="8"/>
      <c r="H42" s="158"/>
      <c r="I42" s="117"/>
      <c r="J42" s="6"/>
      <c r="K42" s="5">
        <v>0</v>
      </c>
      <c r="L42" s="24"/>
      <c r="M42" s="89"/>
      <c r="N42" s="24"/>
      <c r="O42" s="89"/>
      <c r="P42" s="24"/>
      <c r="Q42" s="89"/>
      <c r="R42" s="26"/>
      <c r="S42" s="24"/>
      <c r="T42" s="89"/>
      <c r="U42" s="24"/>
      <c r="V42" s="186"/>
      <c r="W42" s="186"/>
      <c r="X42" s="34"/>
      <c r="Y42" s="24"/>
      <c r="Z42" s="186"/>
      <c r="AA42" s="11"/>
      <c r="AB42" s="89"/>
      <c r="AC42" s="24"/>
      <c r="AD42" s="89"/>
      <c r="AE42" s="24"/>
      <c r="AF42" s="89"/>
      <c r="AG42" s="162"/>
      <c r="AH42" s="162">
        <v>0</v>
      </c>
      <c r="AI42" s="251"/>
      <c r="AJ42" s="269"/>
      <c r="AK42" s="24"/>
      <c r="AL42" s="89"/>
    </row>
    <row r="43" spans="1:237" s="3" customFormat="1" x14ac:dyDescent="0.3">
      <c r="A43" s="61"/>
      <c r="B43" s="103" t="s">
        <v>152</v>
      </c>
      <c r="C43" s="21" t="s">
        <v>149</v>
      </c>
      <c r="D43" s="57" t="s">
        <v>153</v>
      </c>
      <c r="E43" s="61" t="s">
        <v>23</v>
      </c>
      <c r="F43" s="55" t="s">
        <v>52</v>
      </c>
      <c r="G43" s="9"/>
      <c r="H43" s="157"/>
      <c r="I43" s="153"/>
      <c r="J43" s="10"/>
      <c r="K43" s="12"/>
      <c r="L43" s="100"/>
      <c r="M43" s="91"/>
      <c r="N43" s="100"/>
      <c r="O43" s="91"/>
      <c r="P43" s="100"/>
      <c r="Q43" s="91"/>
      <c r="R43" s="99"/>
      <c r="S43" s="100"/>
      <c r="T43" s="91"/>
      <c r="U43" s="100"/>
      <c r="V43" s="185"/>
      <c r="W43" s="185"/>
      <c r="X43" s="199"/>
      <c r="Y43" s="24"/>
      <c r="Z43" s="186"/>
      <c r="AA43" s="11"/>
      <c r="AB43" s="89"/>
      <c r="AC43" s="100"/>
      <c r="AD43" s="91"/>
      <c r="AE43" s="100"/>
      <c r="AF43" s="91"/>
      <c r="AG43" s="243"/>
      <c r="AH43" s="243" t="s">
        <v>46</v>
      </c>
      <c r="AI43" s="263"/>
      <c r="AJ43" s="268"/>
      <c r="AK43" s="24"/>
      <c r="AL43" s="89"/>
    </row>
    <row r="44" spans="1:237" s="3" customFormat="1" x14ac:dyDescent="0.3">
      <c r="A44" s="61"/>
      <c r="B44" s="103" t="s">
        <v>96</v>
      </c>
      <c r="C44" s="21">
        <v>2009</v>
      </c>
      <c r="D44" s="57" t="s">
        <v>9</v>
      </c>
      <c r="E44" s="61" t="s">
        <v>89</v>
      </c>
      <c r="F44" s="55" t="s">
        <v>52</v>
      </c>
      <c r="G44" s="9"/>
      <c r="H44" s="157"/>
      <c r="I44" s="153"/>
      <c r="J44" s="10"/>
      <c r="K44" s="12"/>
      <c r="L44" s="145" t="s">
        <v>52</v>
      </c>
      <c r="M44" s="170" t="s">
        <v>46</v>
      </c>
      <c r="N44" s="100"/>
      <c r="O44" s="91"/>
      <c r="P44" s="100"/>
      <c r="Q44" s="91"/>
      <c r="R44" s="99"/>
      <c r="S44" s="100"/>
      <c r="T44" s="91"/>
      <c r="U44" s="100"/>
      <c r="V44" s="185"/>
      <c r="W44" s="185"/>
      <c r="X44" s="200"/>
      <c r="Y44" s="24"/>
      <c r="Z44" s="186"/>
      <c r="AA44" s="11"/>
      <c r="AB44" s="89"/>
      <c r="AC44" s="100"/>
      <c r="AD44" s="91"/>
      <c r="AE44" s="100"/>
      <c r="AF44" s="91"/>
      <c r="AG44" s="99"/>
      <c r="AH44" s="99"/>
      <c r="AI44" s="263"/>
      <c r="AJ44" s="268"/>
      <c r="AK44" s="24"/>
      <c r="AL44" s="89"/>
    </row>
    <row r="45" spans="1:237" s="3" customFormat="1" ht="15" thickBot="1" x14ac:dyDescent="0.35">
      <c r="A45" s="119"/>
      <c r="B45" s="127"/>
      <c r="C45" s="120"/>
      <c r="D45" s="121"/>
      <c r="E45" s="118"/>
      <c r="F45" s="132"/>
      <c r="G45" s="124"/>
      <c r="H45" s="159"/>
      <c r="I45" s="154"/>
      <c r="J45" s="125"/>
      <c r="K45" s="122"/>
      <c r="L45" s="129"/>
      <c r="M45" s="133"/>
      <c r="N45" s="129"/>
      <c r="O45" s="133"/>
      <c r="P45" s="129"/>
      <c r="Q45" s="133"/>
      <c r="R45" s="128"/>
      <c r="S45" s="129"/>
      <c r="T45" s="133"/>
      <c r="U45" s="129"/>
      <c r="V45" s="134"/>
      <c r="W45" s="134"/>
      <c r="X45" s="130"/>
      <c r="Y45" s="129"/>
      <c r="Z45" s="134"/>
      <c r="AA45" s="127"/>
      <c r="AB45" s="133"/>
      <c r="AC45" s="129"/>
      <c r="AD45" s="133"/>
      <c r="AE45" s="129"/>
      <c r="AF45" s="133"/>
      <c r="AG45" s="128"/>
      <c r="AH45" s="128"/>
      <c r="AI45" s="256"/>
      <c r="AJ45" s="270"/>
      <c r="AK45" s="129"/>
      <c r="AL45" s="133"/>
    </row>
    <row r="46" spans="1:237" x14ac:dyDescent="0.3">
      <c r="J46" s="3"/>
      <c r="HZ46" s="3"/>
      <c r="IA46" s="3"/>
      <c r="IB46" s="3"/>
      <c r="IC46" s="3"/>
    </row>
    <row r="47" spans="1:237" x14ac:dyDescent="0.3">
      <c r="J47" s="3"/>
      <c r="HZ47" s="3"/>
      <c r="IA47" s="3"/>
      <c r="IB47" s="3"/>
      <c r="IC47" s="3"/>
    </row>
  </sheetData>
  <sortState ref="A4:IA44">
    <sortCondition ref="A4:A44"/>
  </sortState>
  <mergeCells count="15">
    <mergeCell ref="AK2:AL2"/>
    <mergeCell ref="AI2:AJ2"/>
    <mergeCell ref="AE2:AF2"/>
    <mergeCell ref="AC2:AD2"/>
    <mergeCell ref="A2:A3"/>
    <mergeCell ref="B2:D2"/>
    <mergeCell ref="F2:F3"/>
    <mergeCell ref="G2:J2"/>
    <mergeCell ref="E2:E3"/>
    <mergeCell ref="N2:O2"/>
    <mergeCell ref="L2:M2"/>
    <mergeCell ref="P2:Q2"/>
    <mergeCell ref="S2:T2"/>
    <mergeCell ref="U2:X2"/>
    <mergeCell ref="Y2:AB2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zoomScaleNormal="100" zoomScaleSheetLayoutView="85" workbookViewId="0">
      <selection activeCell="A2" sqref="A2:A3"/>
    </sheetView>
  </sheetViews>
  <sheetFormatPr defaultRowHeight="14.4" x14ac:dyDescent="0.3"/>
  <cols>
    <col min="1" max="1" width="4.6640625" customWidth="1"/>
    <col min="2" max="2" width="24.21875" customWidth="1"/>
    <col min="3" max="3" width="7.21875" customWidth="1"/>
    <col min="4" max="4" width="9" customWidth="1"/>
    <col min="5" max="5" width="25.5546875" bestFit="1" customWidth="1"/>
    <col min="6" max="6" width="18.77734375" style="80" customWidth="1"/>
    <col min="7" max="7" width="6.77734375" style="30" customWidth="1"/>
    <col min="8" max="15" width="7.21875" customWidth="1"/>
  </cols>
  <sheetData>
    <row r="1" spans="1:15" ht="15" thickBot="1" x14ac:dyDescent="0.35">
      <c r="A1" t="s">
        <v>168</v>
      </c>
    </row>
    <row r="2" spans="1:15" ht="60" customHeight="1" thickBot="1" x14ac:dyDescent="0.35">
      <c r="A2" s="280" t="s">
        <v>0</v>
      </c>
      <c r="B2" s="282" t="s">
        <v>1</v>
      </c>
      <c r="C2" s="283"/>
      <c r="D2" s="284"/>
      <c r="E2" s="90" t="s">
        <v>2</v>
      </c>
      <c r="F2" s="289" t="s">
        <v>22</v>
      </c>
      <c r="G2" s="285" t="s">
        <v>3</v>
      </c>
      <c r="H2" s="155" t="s">
        <v>49</v>
      </c>
      <c r="I2" s="74" t="s">
        <v>97</v>
      </c>
      <c r="J2" s="74" t="s">
        <v>115</v>
      </c>
      <c r="K2" s="74" t="s">
        <v>116</v>
      </c>
      <c r="L2" s="304" t="s">
        <v>119</v>
      </c>
      <c r="M2" s="305"/>
      <c r="N2" s="74" t="s">
        <v>138</v>
      </c>
      <c r="O2" s="74" t="s">
        <v>160</v>
      </c>
    </row>
    <row r="3" spans="1:15" ht="15" thickBot="1" x14ac:dyDescent="0.35">
      <c r="A3" s="281"/>
      <c r="B3" s="17" t="s">
        <v>4</v>
      </c>
      <c r="C3" s="14" t="s">
        <v>5</v>
      </c>
      <c r="D3" s="15" t="s">
        <v>6</v>
      </c>
      <c r="E3" s="87" t="s">
        <v>7</v>
      </c>
      <c r="F3" s="290"/>
      <c r="G3" s="286"/>
      <c r="H3" s="106">
        <v>130</v>
      </c>
      <c r="I3" s="112">
        <v>130</v>
      </c>
      <c r="J3" s="112">
        <v>130</v>
      </c>
      <c r="K3" s="112">
        <v>135</v>
      </c>
      <c r="L3" s="69">
        <v>130</v>
      </c>
      <c r="M3" s="188">
        <v>135</v>
      </c>
      <c r="N3" s="112">
        <v>130</v>
      </c>
      <c r="O3" s="112">
        <v>130</v>
      </c>
    </row>
    <row r="4" spans="1:15" x14ac:dyDescent="0.3">
      <c r="A4" s="79">
        <f>RANK(G4,G$4:G$14,0)</f>
        <v>1</v>
      </c>
      <c r="B4" s="160" t="s">
        <v>43</v>
      </c>
      <c r="C4" s="238">
        <v>1996</v>
      </c>
      <c r="D4" s="239" t="s">
        <v>8</v>
      </c>
      <c r="E4" s="94" t="s">
        <v>44</v>
      </c>
      <c r="F4" s="240" t="s">
        <v>41</v>
      </c>
      <c r="G4" s="35">
        <f>H4+K4+N4</f>
        <v>190</v>
      </c>
      <c r="H4" s="97">
        <v>100</v>
      </c>
      <c r="I4" s="37"/>
      <c r="J4" s="37"/>
      <c r="K4" s="37">
        <v>0</v>
      </c>
      <c r="L4" s="16"/>
      <c r="M4" s="94"/>
      <c r="N4" s="37">
        <v>90</v>
      </c>
      <c r="O4" s="37"/>
    </row>
    <row r="5" spans="1:15" x14ac:dyDescent="0.3">
      <c r="A5" s="42">
        <f>RANK(G5,G$4:G$14,0)</f>
        <v>2</v>
      </c>
      <c r="B5" s="11" t="s">
        <v>17</v>
      </c>
      <c r="C5" s="19">
        <v>2002</v>
      </c>
      <c r="D5" s="25" t="s">
        <v>8</v>
      </c>
      <c r="E5" s="89" t="s">
        <v>77</v>
      </c>
      <c r="F5" s="81" t="s">
        <v>23</v>
      </c>
      <c r="G5" s="31">
        <f>H5+I5+J5+L5+M5</f>
        <v>181</v>
      </c>
      <c r="H5" s="26">
        <v>59</v>
      </c>
      <c r="I5" s="5">
        <v>60</v>
      </c>
      <c r="J5" s="5">
        <v>30</v>
      </c>
      <c r="K5" s="47" t="s">
        <v>46</v>
      </c>
      <c r="L5" s="8">
        <v>0</v>
      </c>
      <c r="M5" s="89">
        <v>32</v>
      </c>
      <c r="N5" s="5"/>
      <c r="O5" s="5"/>
    </row>
    <row r="6" spans="1:15" x14ac:dyDescent="0.3">
      <c r="A6" s="42">
        <f>RANK(G6,G$4:G$14,0)</f>
        <v>3</v>
      </c>
      <c r="B6" s="11" t="s">
        <v>100</v>
      </c>
      <c r="C6" s="19">
        <v>2003</v>
      </c>
      <c r="D6" s="25" t="s">
        <v>8</v>
      </c>
      <c r="E6" s="89" t="s">
        <v>101</v>
      </c>
      <c r="F6" s="81" t="s">
        <v>24</v>
      </c>
      <c r="G6" s="31">
        <f>I6+N6+O6</f>
        <v>157</v>
      </c>
      <c r="H6" s="26"/>
      <c r="I6" s="5">
        <v>45</v>
      </c>
      <c r="J6" s="5"/>
      <c r="K6" s="5"/>
      <c r="L6" s="8"/>
      <c r="M6" s="89"/>
      <c r="N6" s="5">
        <v>51</v>
      </c>
      <c r="O6" s="5">
        <v>61</v>
      </c>
    </row>
    <row r="7" spans="1:15" x14ac:dyDescent="0.3">
      <c r="A7" s="42">
        <f>RANK(G7,G$4:G$14,0)</f>
        <v>4</v>
      </c>
      <c r="B7" s="11" t="s">
        <v>19</v>
      </c>
      <c r="C7" s="19">
        <v>1979</v>
      </c>
      <c r="D7" s="25" t="s">
        <v>11</v>
      </c>
      <c r="E7" s="89" t="s">
        <v>109</v>
      </c>
      <c r="F7" s="81" t="s">
        <v>45</v>
      </c>
      <c r="G7" s="31">
        <f>H7+I7</f>
        <v>97</v>
      </c>
      <c r="H7" s="26">
        <v>75</v>
      </c>
      <c r="I7" s="5">
        <v>22</v>
      </c>
      <c r="J7" s="5"/>
      <c r="K7" s="5">
        <v>0</v>
      </c>
      <c r="L7" s="8"/>
      <c r="M7" s="89"/>
      <c r="N7" s="5"/>
      <c r="O7" s="5"/>
    </row>
    <row r="8" spans="1:15" x14ac:dyDescent="0.3">
      <c r="A8" s="42">
        <f>RANK(G8,G$4:G$14,0)</f>
        <v>5</v>
      </c>
      <c r="B8" s="11" t="s">
        <v>84</v>
      </c>
      <c r="C8" s="18">
        <v>1997</v>
      </c>
      <c r="D8" s="23" t="s">
        <v>9</v>
      </c>
      <c r="E8" s="89" t="s">
        <v>85</v>
      </c>
      <c r="F8" s="61" t="s">
        <v>24</v>
      </c>
      <c r="G8" s="31">
        <f>H8</f>
        <v>90</v>
      </c>
      <c r="H8" s="26">
        <v>90</v>
      </c>
      <c r="I8" s="5"/>
      <c r="J8" s="5"/>
      <c r="K8" s="5"/>
      <c r="L8" s="8"/>
      <c r="M8" s="89"/>
      <c r="N8" s="5"/>
      <c r="O8" s="5"/>
    </row>
    <row r="9" spans="1:15" x14ac:dyDescent="0.3">
      <c r="A9" s="42">
        <f>RANK(G9,G$4:G$14,0)</f>
        <v>6</v>
      </c>
      <c r="B9" s="11" t="s">
        <v>31</v>
      </c>
      <c r="C9" s="18">
        <v>2007</v>
      </c>
      <c r="D9" s="23" t="s">
        <v>9</v>
      </c>
      <c r="E9" s="89" t="s">
        <v>21</v>
      </c>
      <c r="F9" s="61" t="s">
        <v>24</v>
      </c>
      <c r="G9" s="31">
        <f>H9+N9</f>
        <v>80</v>
      </c>
      <c r="H9" s="26">
        <v>80</v>
      </c>
      <c r="I9" s="5"/>
      <c r="J9" s="5"/>
      <c r="K9" s="5"/>
      <c r="L9" s="8"/>
      <c r="M9" s="89"/>
      <c r="N9" s="5">
        <v>0</v>
      </c>
      <c r="O9" s="5"/>
    </row>
    <row r="10" spans="1:15" x14ac:dyDescent="0.3">
      <c r="A10" s="42">
        <f>RANK(G10,G$4:G$14,0)</f>
        <v>7</v>
      </c>
      <c r="B10" s="161" t="s">
        <v>54</v>
      </c>
      <c r="C10" s="18">
        <v>1981</v>
      </c>
      <c r="D10" s="23" t="s">
        <v>8</v>
      </c>
      <c r="E10" s="89" t="s">
        <v>55</v>
      </c>
      <c r="F10" s="81" t="s">
        <v>33</v>
      </c>
      <c r="G10" s="31">
        <f>N10</f>
        <v>75</v>
      </c>
      <c r="H10" s="162" t="s">
        <v>46</v>
      </c>
      <c r="I10" s="5"/>
      <c r="J10" s="5"/>
      <c r="K10" s="5"/>
      <c r="L10" s="8"/>
      <c r="M10" s="89"/>
      <c r="N10" s="5">
        <v>75</v>
      </c>
      <c r="O10" s="5"/>
    </row>
    <row r="11" spans="1:15" x14ac:dyDescent="0.3">
      <c r="A11" s="42">
        <f>RANK(G11,G$4:G$14,0)</f>
        <v>8</v>
      </c>
      <c r="B11" s="11" t="s">
        <v>99</v>
      </c>
      <c r="C11" s="19">
        <v>1998</v>
      </c>
      <c r="D11" s="25">
        <v>1</v>
      </c>
      <c r="E11" s="89" t="s">
        <v>85</v>
      </c>
      <c r="F11" s="81" t="s">
        <v>76</v>
      </c>
      <c r="G11" s="31">
        <f>I11</f>
        <v>50</v>
      </c>
      <c r="H11" s="26"/>
      <c r="I11" s="5">
        <v>50</v>
      </c>
      <c r="J11" s="5"/>
      <c r="K11" s="5"/>
      <c r="L11" s="8"/>
      <c r="M11" s="89"/>
      <c r="N11" s="5"/>
      <c r="O11" s="5"/>
    </row>
    <row r="12" spans="1:15" x14ac:dyDescent="0.3">
      <c r="A12" s="42">
        <f>RANK(G12,G$4:G$14,0)</f>
        <v>9</v>
      </c>
      <c r="B12" s="11" t="s">
        <v>54</v>
      </c>
      <c r="C12" s="18">
        <v>1981</v>
      </c>
      <c r="D12" s="23" t="s">
        <v>8</v>
      </c>
      <c r="E12" s="89" t="s">
        <v>32</v>
      </c>
      <c r="F12" s="61" t="s">
        <v>33</v>
      </c>
      <c r="G12" s="31">
        <f>H12</f>
        <v>0</v>
      </c>
      <c r="H12" s="26">
        <v>0</v>
      </c>
      <c r="I12" s="5"/>
      <c r="J12" s="5"/>
      <c r="K12" s="5"/>
      <c r="L12" s="8"/>
      <c r="M12" s="89"/>
      <c r="N12" s="5"/>
      <c r="O12" s="5"/>
    </row>
    <row r="13" spans="1:15" x14ac:dyDescent="0.3">
      <c r="A13" s="42">
        <f>RANK(G13,G$4:G$14,0)</f>
        <v>9</v>
      </c>
      <c r="B13" s="11" t="s">
        <v>48</v>
      </c>
      <c r="C13" s="19">
        <v>2009</v>
      </c>
      <c r="D13" s="23">
        <v>1</v>
      </c>
      <c r="E13" s="89" t="s">
        <v>56</v>
      </c>
      <c r="F13" s="82" t="s">
        <v>35</v>
      </c>
      <c r="G13" s="31">
        <f>H13</f>
        <v>0</v>
      </c>
      <c r="H13" s="26">
        <v>0</v>
      </c>
      <c r="I13" s="5"/>
      <c r="J13" s="5"/>
      <c r="K13" s="5"/>
      <c r="L13" s="8"/>
      <c r="M13" s="89"/>
      <c r="N13" s="5"/>
      <c r="O13" s="5"/>
    </row>
    <row r="14" spans="1:15" ht="15" thickBot="1" x14ac:dyDescent="0.35">
      <c r="A14" s="126"/>
      <c r="B14" s="134"/>
      <c r="C14" s="135"/>
      <c r="D14" s="136"/>
      <c r="E14" s="137"/>
      <c r="F14" s="138"/>
      <c r="G14" s="123"/>
      <c r="H14" s="128"/>
      <c r="I14" s="122"/>
      <c r="J14" s="122"/>
      <c r="K14" s="122"/>
      <c r="L14" s="124"/>
      <c r="M14" s="133"/>
      <c r="N14" s="122"/>
      <c r="O14" s="122"/>
    </row>
  </sheetData>
  <sortState ref="A4:O13">
    <sortCondition ref="A4:A13"/>
  </sortState>
  <mergeCells count="5">
    <mergeCell ref="A2:A3"/>
    <mergeCell ref="B2:D2"/>
    <mergeCell ref="G2:G3"/>
    <mergeCell ref="F2:F3"/>
    <mergeCell ref="L2:M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85" zoomScaleNormal="85" zoomScaleSheetLayoutView="100" workbookViewId="0">
      <selection activeCell="A2" sqref="A2:A3"/>
    </sheetView>
  </sheetViews>
  <sheetFormatPr defaultRowHeight="14.4" x14ac:dyDescent="0.3"/>
  <cols>
    <col min="1" max="1" width="4.6640625" customWidth="1"/>
    <col min="2" max="2" width="27" customWidth="1"/>
    <col min="3" max="3" width="7.77734375" customWidth="1"/>
    <col min="4" max="4" width="8.88671875" customWidth="1"/>
    <col min="5" max="5" width="25.5546875" bestFit="1" customWidth="1"/>
    <col min="6" max="6" width="18.5546875" style="80" customWidth="1"/>
    <col min="7" max="7" width="6.77734375" style="30" customWidth="1"/>
    <col min="8" max="15" width="7.21875" hidden="1" customWidth="1"/>
  </cols>
  <sheetData>
    <row r="1" spans="1:16" ht="15" thickBot="1" x14ac:dyDescent="0.35">
      <c r="A1" t="s">
        <v>167</v>
      </c>
    </row>
    <row r="2" spans="1:16" ht="48.75" customHeight="1" thickBot="1" x14ac:dyDescent="0.35">
      <c r="A2" s="280" t="s">
        <v>0</v>
      </c>
      <c r="B2" s="282" t="s">
        <v>1</v>
      </c>
      <c r="C2" s="283"/>
      <c r="D2" s="284"/>
      <c r="E2" s="40" t="s">
        <v>2</v>
      </c>
      <c r="F2" s="308" t="s">
        <v>22</v>
      </c>
      <c r="G2" s="285" t="s">
        <v>3</v>
      </c>
      <c r="H2" s="306" t="s">
        <v>49</v>
      </c>
      <c r="I2" s="307"/>
      <c r="J2" s="74"/>
      <c r="K2" s="74"/>
      <c r="L2" s="74"/>
      <c r="M2" s="306"/>
      <c r="N2" s="307"/>
      <c r="O2" s="74"/>
      <c r="P2" s="51"/>
    </row>
    <row r="3" spans="1:16" ht="15.45" customHeight="1" thickBot="1" x14ac:dyDescent="0.35">
      <c r="A3" s="281"/>
      <c r="B3" s="92" t="s">
        <v>4</v>
      </c>
      <c r="C3" s="1" t="s">
        <v>5</v>
      </c>
      <c r="D3" s="63" t="s">
        <v>6</v>
      </c>
      <c r="E3" s="64" t="s">
        <v>7</v>
      </c>
      <c r="F3" s="309"/>
      <c r="G3" s="286"/>
      <c r="H3" s="69">
        <v>125</v>
      </c>
      <c r="I3" s="70">
        <v>130</v>
      </c>
      <c r="J3" s="71">
        <v>130</v>
      </c>
      <c r="K3" s="71"/>
      <c r="L3" s="71"/>
      <c r="M3" s="69"/>
      <c r="N3" s="70"/>
      <c r="O3" s="71"/>
      <c r="P3" s="52"/>
    </row>
    <row r="4" spans="1:16" x14ac:dyDescent="0.3">
      <c r="A4" s="65">
        <f>RANK(G4,G$4:G$10,0)</f>
        <v>1</v>
      </c>
      <c r="B4" s="104"/>
      <c r="C4" s="29"/>
      <c r="D4" s="66"/>
      <c r="E4" s="36"/>
      <c r="F4" s="65"/>
      <c r="G4" s="60">
        <f>H4+I4+J4+K4+L4+N4+O4</f>
        <v>0</v>
      </c>
      <c r="H4" s="48"/>
      <c r="I4" s="49"/>
      <c r="J4" s="50"/>
      <c r="K4" s="50"/>
      <c r="L4" s="50"/>
      <c r="M4" s="48"/>
      <c r="N4" s="49"/>
      <c r="O4" s="50"/>
      <c r="P4" s="3"/>
    </row>
    <row r="5" spans="1:16" hidden="1" x14ac:dyDescent="0.3">
      <c r="A5" s="61">
        <f>RANK(G5,G$4:G$10,0)</f>
        <v>1</v>
      </c>
      <c r="B5" s="24"/>
      <c r="C5" s="18"/>
      <c r="D5" s="23"/>
      <c r="E5" s="5"/>
      <c r="F5" s="115"/>
      <c r="G5" s="55">
        <f>J5+M5+N5</f>
        <v>0</v>
      </c>
      <c r="H5" s="45"/>
      <c r="I5" s="46"/>
      <c r="J5" s="47"/>
      <c r="K5" s="47"/>
      <c r="L5" s="47"/>
      <c r="M5" s="45"/>
      <c r="N5" s="46"/>
      <c r="O5" s="47"/>
      <c r="P5" s="3"/>
    </row>
    <row r="6" spans="1:16" hidden="1" x14ac:dyDescent="0.3">
      <c r="A6" s="61">
        <f>RANK(G6,G$4:G$10,0)</f>
        <v>1</v>
      </c>
      <c r="B6" s="11"/>
      <c r="C6" s="18"/>
      <c r="D6" s="23"/>
      <c r="E6" s="36"/>
      <c r="F6" s="146"/>
      <c r="G6" s="60">
        <f>M6+N6</f>
        <v>0</v>
      </c>
      <c r="H6" s="48"/>
      <c r="I6" s="49"/>
      <c r="J6" s="50"/>
      <c r="K6" s="50"/>
      <c r="L6" s="50"/>
      <c r="M6" s="48"/>
      <c r="N6" s="49"/>
      <c r="O6" s="50"/>
      <c r="P6" s="3"/>
    </row>
    <row r="7" spans="1:16" hidden="1" x14ac:dyDescent="0.3">
      <c r="A7" s="61">
        <f>RANK(G7,G$4:G$10,0)</f>
        <v>1</v>
      </c>
      <c r="B7" s="11"/>
      <c r="C7" s="18"/>
      <c r="D7" s="23"/>
      <c r="E7" s="36"/>
      <c r="F7" s="146"/>
      <c r="G7" s="60">
        <f>M7+N7</f>
        <v>0</v>
      </c>
      <c r="H7" s="48"/>
      <c r="I7" s="49"/>
      <c r="J7" s="50"/>
      <c r="K7" s="50"/>
      <c r="L7" s="50"/>
      <c r="M7" s="48"/>
      <c r="N7" s="49"/>
      <c r="O7" s="50"/>
      <c r="P7" s="3"/>
    </row>
    <row r="8" spans="1:16" hidden="1" x14ac:dyDescent="0.3">
      <c r="A8" s="61">
        <f>RANK(G8,G$4:G$10,0)</f>
        <v>1</v>
      </c>
      <c r="B8" s="11"/>
      <c r="C8" s="18"/>
      <c r="D8" s="23"/>
      <c r="E8" s="36"/>
      <c r="F8" s="146"/>
      <c r="G8" s="60">
        <f>H8+I8+O8</f>
        <v>0</v>
      </c>
      <c r="H8" s="48"/>
      <c r="I8" s="49"/>
      <c r="J8" s="50"/>
      <c r="K8" s="50"/>
      <c r="L8" s="50"/>
      <c r="M8" s="48"/>
      <c r="N8" s="49"/>
      <c r="O8" s="50"/>
      <c r="P8" s="3"/>
    </row>
    <row r="9" spans="1:16" hidden="1" x14ac:dyDescent="0.3">
      <c r="A9" s="61"/>
      <c r="B9" s="11"/>
      <c r="C9" s="18"/>
      <c r="D9" s="23"/>
      <c r="E9" s="36"/>
      <c r="F9" s="148"/>
      <c r="G9" s="60">
        <f>M9+O9</f>
        <v>0</v>
      </c>
      <c r="H9" s="48"/>
      <c r="I9" s="49"/>
      <c r="J9" s="50"/>
      <c r="K9" s="50"/>
      <c r="L9" s="50"/>
      <c r="M9" s="48"/>
      <c r="N9" s="49"/>
      <c r="O9" s="50"/>
      <c r="P9" s="3"/>
    </row>
    <row r="10" spans="1:16" hidden="1" x14ac:dyDescent="0.3">
      <c r="A10" s="61"/>
      <c r="B10" s="24"/>
      <c r="C10" s="13"/>
      <c r="D10" s="41"/>
      <c r="E10" s="5"/>
      <c r="F10" s="84"/>
      <c r="G10" s="55">
        <f>H10</f>
        <v>0</v>
      </c>
      <c r="H10" s="45"/>
      <c r="I10" s="46"/>
      <c r="J10" s="47"/>
      <c r="K10" s="47"/>
      <c r="L10" s="47"/>
      <c r="M10" s="45"/>
      <c r="N10" s="46"/>
      <c r="O10" s="47"/>
      <c r="P10" s="3"/>
    </row>
    <row r="11" spans="1:16" ht="15" thickBot="1" x14ac:dyDescent="0.35">
      <c r="A11" s="126"/>
      <c r="B11" s="129"/>
      <c r="C11" s="140"/>
      <c r="D11" s="141"/>
      <c r="E11" s="128"/>
      <c r="F11" s="139"/>
      <c r="G11" s="132"/>
      <c r="H11" s="142"/>
      <c r="I11" s="143"/>
      <c r="J11" s="106"/>
      <c r="K11" s="106"/>
      <c r="L11" s="106"/>
      <c r="M11" s="142"/>
      <c r="N11" s="143"/>
      <c r="O11" s="106"/>
      <c r="P11" s="3"/>
    </row>
    <row r="12" spans="1:16" x14ac:dyDescent="0.3">
      <c r="A12" s="33"/>
      <c r="B12" s="3"/>
      <c r="C12" s="33"/>
      <c r="D12" s="33"/>
      <c r="E12" s="3"/>
      <c r="F12" s="86"/>
      <c r="H12" s="3"/>
      <c r="I12" s="3"/>
      <c r="J12" s="3"/>
      <c r="K12" s="3"/>
      <c r="L12" s="3"/>
      <c r="M12" s="3"/>
      <c r="N12" s="3"/>
      <c r="O12" s="3"/>
    </row>
    <row r="13" spans="1:16" x14ac:dyDescent="0.3">
      <c r="A13" s="33"/>
      <c r="B13" s="3"/>
      <c r="C13" s="33"/>
      <c r="D13" s="33"/>
      <c r="E13" s="3"/>
      <c r="F13" s="86"/>
      <c r="H13" s="3"/>
      <c r="I13" s="3"/>
      <c r="J13" s="3"/>
      <c r="K13" s="3"/>
      <c r="L13" s="3"/>
      <c r="M13" s="3"/>
      <c r="N13" s="3"/>
      <c r="O13" s="3"/>
    </row>
    <row r="14" spans="1:16" x14ac:dyDescent="0.3">
      <c r="A14" s="33"/>
      <c r="B14" s="3"/>
      <c r="C14" s="33"/>
      <c r="D14" s="33"/>
      <c r="E14" s="3"/>
      <c r="F14" s="86"/>
      <c r="H14" s="3"/>
      <c r="I14" s="3"/>
      <c r="J14" s="3"/>
      <c r="K14" s="3"/>
      <c r="L14" s="3"/>
      <c r="M14" s="3"/>
      <c r="N14" s="3"/>
      <c r="O14" s="3"/>
    </row>
  </sheetData>
  <sortState ref="A4:AC11">
    <sortCondition ref="A4:A11"/>
  </sortState>
  <mergeCells count="6">
    <mergeCell ref="M2:N2"/>
    <mergeCell ref="A2:A3"/>
    <mergeCell ref="B2:D2"/>
    <mergeCell ref="G2:G3"/>
    <mergeCell ref="H2:I2"/>
    <mergeCell ref="F2:F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85" zoomScaleNormal="85" workbookViewId="0">
      <selection activeCell="I21" sqref="I21"/>
    </sheetView>
  </sheetViews>
  <sheetFormatPr defaultRowHeight="14.4" x14ac:dyDescent="0.3"/>
  <cols>
    <col min="1" max="1" width="4.6640625" customWidth="1"/>
    <col min="2" max="2" width="25.21875" customWidth="1"/>
    <col min="3" max="3" width="7" customWidth="1"/>
    <col min="4" max="4" width="8.109375" customWidth="1"/>
    <col min="5" max="5" width="31.6640625" bestFit="1" customWidth="1"/>
    <col min="6" max="6" width="18.5546875" style="80" customWidth="1"/>
    <col min="7" max="7" width="7.5546875" customWidth="1"/>
  </cols>
  <sheetData>
    <row r="1" spans="1:12" ht="15" thickBot="1" x14ac:dyDescent="0.35">
      <c r="A1" t="s">
        <v>166</v>
      </c>
    </row>
    <row r="2" spans="1:12" ht="48.75" customHeight="1" thickBot="1" x14ac:dyDescent="0.35">
      <c r="A2" s="280" t="s">
        <v>0</v>
      </c>
      <c r="B2" s="282" t="s">
        <v>1</v>
      </c>
      <c r="C2" s="283"/>
      <c r="D2" s="284"/>
      <c r="E2" s="40" t="s">
        <v>2</v>
      </c>
      <c r="F2" s="308" t="s">
        <v>22</v>
      </c>
      <c r="G2" s="310" t="s">
        <v>3</v>
      </c>
      <c r="H2" s="333" t="s">
        <v>126</v>
      </c>
      <c r="I2" s="334"/>
      <c r="J2" s="292" t="s">
        <v>146</v>
      </c>
      <c r="K2" s="332"/>
      <c r="L2" s="149" t="s">
        <v>161</v>
      </c>
    </row>
    <row r="3" spans="1:12" ht="15" thickBot="1" x14ac:dyDescent="0.35">
      <c r="A3" s="281"/>
      <c r="B3" s="62" t="s">
        <v>4</v>
      </c>
      <c r="C3" s="1" t="s">
        <v>5</v>
      </c>
      <c r="D3" s="63" t="s">
        <v>6</v>
      </c>
      <c r="E3" s="64" t="s">
        <v>7</v>
      </c>
      <c r="F3" s="309"/>
      <c r="G3" s="311"/>
      <c r="H3" s="196">
        <v>115</v>
      </c>
      <c r="I3" s="197">
        <v>120</v>
      </c>
      <c r="J3" s="196">
        <v>115</v>
      </c>
      <c r="K3" s="197">
        <v>120</v>
      </c>
      <c r="L3" s="331">
        <v>120</v>
      </c>
    </row>
    <row r="4" spans="1:12" x14ac:dyDescent="0.3">
      <c r="A4" s="66">
        <f>RANK(G4,G$4:G$18,0)</f>
        <v>1</v>
      </c>
      <c r="B4" s="22" t="s">
        <v>127</v>
      </c>
      <c r="C4" s="179">
        <v>1990</v>
      </c>
      <c r="D4" s="180" t="s">
        <v>8</v>
      </c>
      <c r="E4" s="37" t="s">
        <v>129</v>
      </c>
      <c r="F4" s="67" t="s">
        <v>23</v>
      </c>
      <c r="G4" s="192">
        <f>H4+I4+L4</f>
        <v>189</v>
      </c>
      <c r="H4" s="16">
        <v>49</v>
      </c>
      <c r="I4" s="7">
        <v>80</v>
      </c>
      <c r="J4" s="16">
        <v>0</v>
      </c>
      <c r="K4" s="7">
        <v>0</v>
      </c>
      <c r="L4" s="37">
        <v>60</v>
      </c>
    </row>
    <row r="5" spans="1:12" x14ac:dyDescent="0.3">
      <c r="A5" s="41">
        <f>RANK(G5,G$4:G$18,0)</f>
        <v>2</v>
      </c>
      <c r="B5" s="28" t="s">
        <v>127</v>
      </c>
      <c r="C5" s="29">
        <v>1990</v>
      </c>
      <c r="D5" s="66" t="s">
        <v>8</v>
      </c>
      <c r="E5" s="36" t="s">
        <v>130</v>
      </c>
      <c r="F5" s="85" t="s">
        <v>23</v>
      </c>
      <c r="G5" s="193">
        <f>H5+I5+K5+L5</f>
        <v>143</v>
      </c>
      <c r="H5" s="8">
        <v>31</v>
      </c>
      <c r="I5" s="6">
        <v>56</v>
      </c>
      <c r="J5" s="8">
        <v>0</v>
      </c>
      <c r="K5" s="6">
        <v>11</v>
      </c>
      <c r="L5" s="5">
        <v>45</v>
      </c>
    </row>
    <row r="6" spans="1:12" ht="15" customHeight="1" x14ac:dyDescent="0.3">
      <c r="A6" s="41">
        <f>RANK(G6,G$4:G$18,0)</f>
        <v>3</v>
      </c>
      <c r="B6" s="4" t="s">
        <v>127</v>
      </c>
      <c r="C6" s="13">
        <v>1990</v>
      </c>
      <c r="D6" s="41" t="s">
        <v>8</v>
      </c>
      <c r="E6" s="5" t="s">
        <v>128</v>
      </c>
      <c r="F6" s="85" t="s">
        <v>23</v>
      </c>
      <c r="G6" s="193">
        <f>H6+L6</f>
        <v>101</v>
      </c>
      <c r="H6" s="8">
        <v>70</v>
      </c>
      <c r="I6" s="46" t="s">
        <v>46</v>
      </c>
      <c r="J6" s="8"/>
      <c r="K6" s="46"/>
      <c r="L6" s="5">
        <v>31</v>
      </c>
    </row>
    <row r="7" spans="1:12" x14ac:dyDescent="0.3">
      <c r="A7" s="41">
        <f>RANK(G7,G$4:G$18,0)</f>
        <v>4</v>
      </c>
      <c r="B7" s="4" t="s">
        <v>162</v>
      </c>
      <c r="C7" s="13">
        <v>1997</v>
      </c>
      <c r="D7" s="41" t="s">
        <v>9</v>
      </c>
      <c r="E7" s="5" t="s">
        <v>163</v>
      </c>
      <c r="F7" s="85" t="s">
        <v>76</v>
      </c>
      <c r="G7" s="193">
        <f>L7</f>
        <v>80</v>
      </c>
      <c r="H7" s="8"/>
      <c r="I7" s="6"/>
      <c r="J7" s="8"/>
      <c r="K7" s="6"/>
      <c r="L7" s="5">
        <v>80</v>
      </c>
    </row>
    <row r="8" spans="1:12" x14ac:dyDescent="0.3">
      <c r="A8" s="41">
        <f>RANK(G8,G$4:G$18,0)</f>
        <v>5</v>
      </c>
      <c r="B8" s="4" t="s">
        <v>132</v>
      </c>
      <c r="C8" s="13">
        <v>1993</v>
      </c>
      <c r="D8" s="41" t="s">
        <v>133</v>
      </c>
      <c r="E8" s="26" t="s">
        <v>131</v>
      </c>
      <c r="F8" s="85" t="s">
        <v>76</v>
      </c>
      <c r="G8" s="193">
        <f>H8</f>
        <v>0</v>
      </c>
      <c r="H8" s="8">
        <v>0</v>
      </c>
      <c r="I8" s="6">
        <v>0</v>
      </c>
      <c r="J8" s="8"/>
      <c r="K8" s="6"/>
      <c r="L8" s="5"/>
    </row>
    <row r="9" spans="1:12" x14ac:dyDescent="0.3">
      <c r="A9" s="41">
        <f>RANK(G9,G$4:G$18,0)</f>
        <v>5</v>
      </c>
      <c r="B9" s="11" t="s">
        <v>16</v>
      </c>
      <c r="C9" s="95">
        <v>1999</v>
      </c>
      <c r="D9" s="96" t="s">
        <v>8</v>
      </c>
      <c r="E9" s="26" t="s">
        <v>164</v>
      </c>
      <c r="F9" s="83" t="s">
        <v>23</v>
      </c>
      <c r="G9" s="194">
        <v>0</v>
      </c>
      <c r="H9" s="8"/>
      <c r="I9" s="6"/>
      <c r="J9" s="8"/>
      <c r="K9" s="6"/>
      <c r="L9" s="5">
        <v>0</v>
      </c>
    </row>
    <row r="10" spans="1:12" x14ac:dyDescent="0.3">
      <c r="A10" s="41">
        <f>RANK(G10,G$4:G$18,0)</f>
        <v>5</v>
      </c>
      <c r="B10" s="4" t="s">
        <v>19</v>
      </c>
      <c r="C10" s="13">
        <v>1979</v>
      </c>
      <c r="D10" s="41" t="s">
        <v>11</v>
      </c>
      <c r="E10" s="26" t="s">
        <v>165</v>
      </c>
      <c r="F10" s="85" t="s">
        <v>45</v>
      </c>
      <c r="G10" s="193">
        <v>0</v>
      </c>
      <c r="H10" s="8"/>
      <c r="I10" s="6"/>
      <c r="J10" s="8"/>
      <c r="K10" s="6"/>
      <c r="L10" s="5">
        <v>0</v>
      </c>
    </row>
    <row r="11" spans="1:12" hidden="1" x14ac:dyDescent="0.3">
      <c r="A11" s="41">
        <f t="shared" ref="A8:A13" si="0">RANK(G11,G$4:G$18,0)</f>
        <v>5</v>
      </c>
      <c r="B11" s="4"/>
      <c r="C11" s="13"/>
      <c r="D11" s="41"/>
      <c r="E11" s="5"/>
      <c r="F11" s="85"/>
      <c r="G11" s="193">
        <v>0</v>
      </c>
      <c r="H11" s="8"/>
      <c r="I11" s="6"/>
      <c r="J11" s="8"/>
      <c r="K11" s="6"/>
      <c r="L11" s="5"/>
    </row>
    <row r="12" spans="1:12" hidden="1" x14ac:dyDescent="0.3">
      <c r="A12" s="41">
        <f t="shared" si="0"/>
        <v>5</v>
      </c>
      <c r="B12" s="4"/>
      <c r="C12" s="13"/>
      <c r="D12" s="41"/>
      <c r="E12" s="5"/>
      <c r="F12" s="85"/>
      <c r="G12" s="193">
        <v>0</v>
      </c>
      <c r="H12" s="8"/>
      <c r="I12" s="6"/>
      <c r="J12" s="8"/>
      <c r="K12" s="6"/>
      <c r="L12" s="5"/>
    </row>
    <row r="13" spans="1:12" hidden="1" x14ac:dyDescent="0.3">
      <c r="A13" s="41">
        <f t="shared" si="0"/>
        <v>5</v>
      </c>
      <c r="B13" s="11"/>
      <c r="C13" s="13"/>
      <c r="D13" s="41"/>
      <c r="E13" s="5"/>
      <c r="F13" s="85"/>
      <c r="G13" s="193">
        <v>0</v>
      </c>
      <c r="H13" s="8"/>
      <c r="I13" s="6"/>
      <c r="J13" s="8"/>
      <c r="K13" s="6"/>
      <c r="L13" s="5"/>
    </row>
    <row r="14" spans="1:12" ht="15" thickBot="1" x14ac:dyDescent="0.35">
      <c r="A14" s="63"/>
      <c r="B14" s="32"/>
      <c r="C14" s="1"/>
      <c r="D14" s="63"/>
      <c r="E14" s="27"/>
      <c r="F14" s="72"/>
      <c r="G14" s="195">
        <v>0</v>
      </c>
      <c r="H14" s="198"/>
      <c r="I14" s="2"/>
      <c r="J14" s="198"/>
      <c r="K14" s="2"/>
      <c r="L14" s="27"/>
    </row>
  </sheetData>
  <sortState ref="A4:M10">
    <sortCondition ref="A4:A10"/>
  </sortState>
  <mergeCells count="6">
    <mergeCell ref="J2:K2"/>
    <mergeCell ref="A2:A3"/>
    <mergeCell ref="B2:D2"/>
    <mergeCell ref="G2:G3"/>
    <mergeCell ref="F2:F3"/>
    <mergeCell ref="H2:I2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юниоры</vt:lpstr>
      <vt:lpstr>юноши</vt:lpstr>
      <vt:lpstr>7-ми летние</vt:lpstr>
      <vt:lpstr>6-ти летние</vt:lpstr>
      <vt:lpstr>5-ти летние</vt:lpstr>
      <vt:lpstr>'6-ти летние'!Область_печати</vt:lpstr>
      <vt:lpstr>'7-ми летние'!Область_печати</vt:lpstr>
      <vt:lpstr>основной!Область_печати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2025-12-18T18:45:42Z</dcterms:modified>
</cp:coreProperties>
</file>